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T:\2024年度\0801経営業務課\1.財務経営係\99.雑\調査物等（作成中）\0129made_070121公営企業に係る経営比較分析表（令和５年度決算）の分析等について（依頼）\回答\"/>
    </mc:Choice>
  </mc:AlternateContent>
  <xr:revisionPtr revIDLastSave="0" documentId="13_ncr:1_{44D3F636-B622-4ED3-9FA6-820F763BCF7C}" xr6:coauthVersionLast="47" xr6:coauthVersionMax="47" xr10:uidLastSave="{00000000-0000-0000-0000-000000000000}"/>
  <workbookProtection workbookAlgorithmName="SHA-512" workbookHashValue="c03Y0ttfx7oh7WWUgDOGF0K2b4dDaiNGV6/8zzNUNpE7cjWpN5QTGsEL4c85eaienlevDTqy5TOeRZF7gjAPQw==" workbookSaltValue="DXlVYSx8TbrEWhjFJ+sLG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AD10" i="4"/>
  <c r="I10" i="4"/>
  <c r="B10" i="4"/>
  <c r="AL8" i="4"/>
  <c r="AD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<sst xmlns="http://schemas.openxmlformats.org/spreadsheetml/2006/main" count="236" uniqueCount="115">
  <si>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</si>
  <si>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</si>
  <si>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</si>
  <si>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</si>
  <si>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</si>
  <si>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</si>
  <si>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</si>
  <si>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</si>
  <si>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</si>
  <si>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</si>
  <si>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</si>
  <si>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</si>
  <si>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</si>
  <si>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</si>
  <si>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</si>
  <si>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</si>
  <si>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</si>
  <si>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</si>
  <si>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</si>
  <si>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</si>
  <si>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</si>
  <si>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</si>
  <si>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</si>
  <si>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</si>
  <si>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</si>
  <si>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</si>
  <si>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</si>
  <si>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</si>
  <si>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</si>
  <si>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</si>
  <si>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</si>
  <si>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</si>
  <si>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</si>
  <si>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</si>
  <si>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</si>
  <si>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</si>
  <si>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</si>
  <si>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</si>
  <si>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</si>
  <si>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</si>
  <si>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</si>
  <si>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</si>
  <si>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</si>
  <si>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</si>
  <si>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</si>
  <si>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</si>
  <si>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</si>
  <si>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</si>
  <si>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</si>
  <si>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</si>
  <si>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</si>
  <si>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</si>
  <si>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</si>
  <si>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</si>
  <si>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</si>
  <si>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</si>
  <si>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</si>
  <si>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</si>
  <si>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</si>
  <si>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</si>
  <si>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</si>
  <si>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</si>
  <si>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</si>
  <si>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</si>
  <si>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</si>
  <si>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</si>
  <si>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</si>
  <si>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</si>
  <si>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</si>
  <si>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</si>
  <si>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</si>
  <si>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</si>
  <si>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</si>
  <si>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</si>
  <si>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</si>
  <si>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</si>
  <si>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</si>
  <si>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</si>
  <si>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</si>
  <si>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</si>
  <si>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</si>
  <si>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</si>
  <si>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</si>
  <si>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</si>
  <si>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</si>
  <si>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</si>
  <si>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</si>
  <si>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</si>
  <si>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</si>
  <si>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</si>
  <si>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</si>
  <si>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</si>
  <si>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</si>
  <si>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</si>
  <si>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</si>
  <si>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</si>
  <si>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</si>
  <si>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</si>
  <si>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</si>
  <si>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</si>
  <si>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</si>
  <si>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</si>
  <si>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</si>
  <si>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</si>
  <si>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</si>
  <si>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</si>
  <si>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</si>
  <si>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</si>
  <si>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</si>
  <si>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</si>
  <si>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</si>
  <si>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</si>
  <si>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当市の下水道施設は、令和元年度に初めて保有資産の一部が法定耐用年数を経過したが、大規模開発等により布設された管渠の老朽化により、今後も増加していくことが見込まれる。
　個々の指標については、
　①「有形固定資産減価償却率」は法適用時の資産評価方法により0から始まっているため低い値になっているが、実際は事業の開始から40年以上が経過しており、一定の老朽化が進んでいる。
　②「管渠老朽化率」は類似団体平均値と同規模だが、今後も老朽した管渠の増加が見込まれる。
　③「管渠改善率」は工事の繰越等の影響により年度間で増減することがあるが、当該更新率では②「管渠老朽化率」が上昇していくことが見込まれるため、計画的・効率的な更新に取り組んでいく必要がある。</t>
    <phoneticPr fontId="4"/>
  </si>
  <si>
    <t>　今後の下水道事業の見通しとしては、施設の老朽化が進み、更新需要が本格化することが想定される。
　そのような状況の中でも下水道事業を持続可能とするため、各種指標を用いて経営の健全性・効率性の把握に努めるとともに、ストックマネジメント計画や経営戦略などに基づく計画的・効率的な事業経営を実践していくことが重要である。
　また、将来にわたって経営の健全性を維持するため、適正な下水道使用料水準について定期的に検討していく必要がある。</t>
    <phoneticPr fontId="4"/>
  </si>
  <si>
    <t>　当市の下水道事業は、全体として一定の健全性・効率性を維持していると考えられる。近年、水需要の減少により下水道使用料収益が減少していたため、令和5年度に下水道使用料の改定を実施した。しかし、今後本格化する老朽した施設(管渠など)の維持管理・更新や諸物価の上昇による費用の増加が続くことで、経営が厳しくなることが見込まれる。
　個々の指標については、
　令和5年度に実施した下水道使用料の改定により①「経常収支比率」、⑤「経費回収率」が100％を上回っていることから、下水道使用料で汚水処理費を賄えている状況である。
　③「流動比率」は100％を上回っており、平均と比較して良好な数値となっている。また、流動負債の主なものは次年度に償還する企業債である。
　④「企業債残高対事業規模比率」は類似団体平均値等と比較して良好な数値となっているが、管渠の更新が本格化した場合は増加が見込まれる。
　⑥「汚水処理原価」は流域下水道による大規模施設の運営が費用圧縮に効果があると考えられ、類似団体平均値等と比較して良好な数値となっている。
　⑧「水洗化率」は使用料収入の確保や適正な汚水処理のため100％に近いことが望ましく、今後も水洗化率向上のための普及活動に努めていく。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</si>
</sst>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0.08</c:v>
                </c:pt>
                <c:pt idx="1">
                  <c:v>0.1</c:v>
                </c:pt>
                <c:pt idx="2">
                  <c:v>0.05</c:v>
                </c:pt>
                <c:pt idx="3">
                  <c:v>0.06</c:v>
                </c:pt>
                <c:pt idx="4">
                  <c:v>7.0000000000000007E-2</c:v>
                </c:pt>
              </c:numCache>
            </c:numRef>
          </c:val>
          <c:extLst>
            <c:ext xmlns:c16="http://schemas.microsoft.com/office/drawing/2014/chart" uri="{C3380CC4-5D6E-409C-BE32-E72D297353CC}">
              <c16:uniqueId val="{00000000-0F63-487C-A385-AC6095BC30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0F63-487C-A385-AC6095BC30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A3-4396-B7C0-906E5C70CC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8FA3-4396-B7C0-906E5C70CC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94.09</c:v>
                </c:pt>
                <c:pt idx="1">
                  <c:v>95.38</c:v>
                </c:pt>
                <c:pt idx="2">
                  <c:v>95.42</c:v>
                </c:pt>
                <c:pt idx="3">
                  <c:v>95.42</c:v>
                </c:pt>
                <c:pt idx="4">
                  <c:v>95.41</c:v>
                </c:pt>
              </c:numCache>
            </c:numRef>
          </c:val>
          <c:extLst>
            <c:ext xmlns:c16="http://schemas.microsoft.com/office/drawing/2014/chart" uri="{C3380CC4-5D6E-409C-BE32-E72D297353CC}">
              <c16:uniqueId val="{00000000-76E8-4E15-94E2-FF2EB51653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76E8-4E15-94E2-FF2EB51653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100.14</c:v>
                </c:pt>
                <c:pt idx="1">
                  <c:v>100.13</c:v>
                </c:pt>
                <c:pt idx="2">
                  <c:v>98.22</c:v>
                </c:pt>
                <c:pt idx="3">
                  <c:v>99</c:v>
                </c:pt>
                <c:pt idx="4">
                  <c:v>100.81</c:v>
                </c:pt>
              </c:numCache>
            </c:numRef>
          </c:val>
          <c:extLst>
            <c:ext xmlns:c16="http://schemas.microsoft.com/office/drawing/2014/chart" uri="{C3380CC4-5D6E-409C-BE32-E72D297353CC}">
              <c16:uniqueId val="{00000000-CE81-42C8-8E8A-D69B39B141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CE81-42C8-8E8A-D69B39B141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9.1</c:v>
                </c:pt>
                <c:pt idx="1">
                  <c:v>12</c:v>
                </c:pt>
                <c:pt idx="2">
                  <c:v>14.59</c:v>
                </c:pt>
                <c:pt idx="3">
                  <c:v>17.510000000000002</c:v>
                </c:pt>
                <c:pt idx="4">
                  <c:v>20.260000000000002</c:v>
                </c:pt>
              </c:numCache>
            </c:numRef>
          </c:val>
          <c:extLst>
            <c:ext xmlns:c16="http://schemas.microsoft.com/office/drawing/2014/chart" uri="{C3380CC4-5D6E-409C-BE32-E72D297353CC}">
              <c16:uniqueId val="{00000000-3A9D-4955-A13A-D0CC518155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3A9D-4955-A13A-D0CC518155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3.1</c:v>
                </c:pt>
                <c:pt idx="1">
                  <c:v>2.92</c:v>
                </c:pt>
                <c:pt idx="2">
                  <c:v>3.13</c:v>
                </c:pt>
                <c:pt idx="3">
                  <c:v>3.04</c:v>
                </c:pt>
                <c:pt idx="4">
                  <c:v>3.44</c:v>
                </c:pt>
              </c:numCache>
            </c:numRef>
          </c:val>
          <c:extLst>
            <c:ext xmlns:c16="http://schemas.microsoft.com/office/drawing/2014/chart" uri="{C3380CC4-5D6E-409C-BE32-E72D297353CC}">
              <c16:uniqueId val="{00000000-1429-4B8D-83EA-BDFF876448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1429-4B8D-83EA-BDFF876448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FE-4EA2-AD0B-DF615F2BA2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02FE-4EA2-AD0B-DF615F2BA2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68.52</c:v>
                </c:pt>
                <c:pt idx="1">
                  <c:v>72.75</c:v>
                </c:pt>
                <c:pt idx="2">
                  <c:v>89.13</c:v>
                </c:pt>
                <c:pt idx="3">
                  <c:v>112.32</c:v>
                </c:pt>
                <c:pt idx="4">
                  <c:v>143.74</c:v>
                </c:pt>
              </c:numCache>
            </c:numRef>
          </c:val>
          <c:extLst>
            <c:ext xmlns:c16="http://schemas.microsoft.com/office/drawing/2014/chart" uri="{C3380CC4-5D6E-409C-BE32-E72D297353CC}">
              <c16:uniqueId val="{00000000-8B1E-4128-A42E-1765DE2B05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8B1E-4128-A42E-1765DE2B05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442.38</c:v>
                </c:pt>
                <c:pt idx="1">
                  <c:v>412.52</c:v>
                </c:pt>
                <c:pt idx="2">
                  <c:v>382.89</c:v>
                </c:pt>
                <c:pt idx="3">
                  <c:v>363.42</c:v>
                </c:pt>
                <c:pt idx="4">
                  <c:v>302.88</c:v>
                </c:pt>
              </c:numCache>
            </c:numRef>
          </c:val>
          <c:extLst>
            <c:ext xmlns:c16="http://schemas.microsoft.com/office/drawing/2014/chart" uri="{C3380CC4-5D6E-409C-BE32-E72D297353CC}">
              <c16:uniqueId val="{00000000-BE1E-4278-9F2B-2D778BA269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BE1E-4278-9F2B-2D778BA269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99.17</c:v>
                </c:pt>
                <c:pt idx="1">
                  <c:v>89.95</c:v>
                </c:pt>
                <c:pt idx="2">
                  <c:v>93.24</c:v>
                </c:pt>
                <c:pt idx="3">
                  <c:v>86.27</c:v>
                </c:pt>
                <c:pt idx="4">
                  <c:v>100.41</c:v>
                </c:pt>
              </c:numCache>
            </c:numRef>
          </c:val>
          <c:extLst>
            <c:ext xmlns:c16="http://schemas.microsoft.com/office/drawing/2014/chart" uri="{C3380CC4-5D6E-409C-BE32-E72D297353CC}">
              <c16:uniqueId val="{00000000-6B13-4273-9F97-AF4D0CD79A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6B13-4273-9F97-AF4D0CD79A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115.27</c:v>
                </c:pt>
                <c:pt idx="1">
                  <c:v>125.93</c:v>
                </c:pt>
                <c:pt idx="2">
                  <c:v>121.59</c:v>
                </c:pt>
                <c:pt idx="3">
                  <c:v>131.43</c:v>
                </c:pt>
                <c:pt idx="4">
                  <c:v>130.38</c:v>
                </c:pt>
              </c:numCache>
            </c:numRef>
          </c:val>
          <c:extLst>
            <c:ext xmlns:c16="http://schemas.microsoft.com/office/drawing/2014/chart" uri="{C3380CC4-5D6E-409C-BE32-E72D297353CC}">
              <c16:uniqueId val="{00000000-905E-4B0E-8802-2411E0FB3C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905E-4B0E-8802-2411E0FB3C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四街道市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96479</v>
      </c>
      <c r="AM8" s="41"/>
      <c r="AN8" s="41"/>
      <c r="AO8" s="41"/>
      <c r="AP8" s="41"/>
      <c r="AQ8" s="41"/>
      <c r="AR8" s="41"/>
      <c r="AS8" s="41"/>
      <c r="AT8" s="34">
        <f>データ!T6</f>
        <v>34.520000000000003</v>
      </c>
      <c r="AU8" s="34"/>
      <c r="AV8" s="34"/>
      <c r="AW8" s="34"/>
      <c r="AX8" s="34"/>
      <c r="AY8" s="34"/>
      <c r="AZ8" s="34"/>
      <c r="BA8" s="34"/>
      <c r="BB8" s="34">
        <f>データ!U6</f>
        <v>2794.87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89.59</v>
      </c>
      <c r="J10" s="34"/>
      <c r="K10" s="34"/>
      <c r="L10" s="34"/>
      <c r="M10" s="34"/>
      <c r="N10" s="34"/>
      <c r="O10" s="34"/>
      <c r="P10" s="34">
        <f>データ!P6</f>
        <v>87.9</v>
      </c>
      <c r="Q10" s="34"/>
      <c r="R10" s="34"/>
      <c r="S10" s="34"/>
      <c r="T10" s="34"/>
      <c r="U10" s="34"/>
      <c r="V10" s="34"/>
      <c r="W10" s="34">
        <f>データ!Q6</f>
        <v>81.42</v>
      </c>
      <c r="X10" s="34"/>
      <c r="Y10" s="34"/>
      <c r="Z10" s="34"/>
      <c r="AA10" s="34"/>
      <c r="AB10" s="34"/>
      <c r="AC10" s="34"/>
      <c r="AD10" s="41">
        <f>データ!R6</f>
        <v>2574</v>
      </c>
      <c r="AE10" s="41"/>
      <c r="AF10" s="41"/>
      <c r="AG10" s="41"/>
      <c r="AH10" s="41"/>
      <c r="AI10" s="41"/>
      <c r="AJ10" s="41"/>
      <c r="AK10" s="2"/>
      <c r="AL10" s="41">
        <f>データ!V6</f>
        <v>84765</v>
      </c>
      <c r="AM10" s="41"/>
      <c r="AN10" s="41"/>
      <c r="AO10" s="41"/>
      <c r="AP10" s="41"/>
      <c r="AQ10" s="41"/>
      <c r="AR10" s="41"/>
      <c r="AS10" s="41"/>
      <c r="AT10" s="34">
        <f>データ!W6</f>
        <v>12.14</v>
      </c>
      <c r="AU10" s="34"/>
      <c r="AV10" s="34"/>
      <c r="AW10" s="34"/>
      <c r="AX10" s="34"/>
      <c r="AY10" s="34"/>
      <c r="AZ10" s="34"/>
      <c r="BA10" s="34"/>
      <c r="BB10" s="34">
        <f>データ!X6</f>
        <v>6982.29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b0ELpNs6jXeGty/jXI70dbAoR4W6+fhSO+ZrJUwxin2FKZmO4Ety+6hh2WGK8A7/Y3uPwIHTqAKbAKAsftmZw==" saltValue="P+8g9ONcx2XxQDO8Rnx7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122289</v>
      </c>
      <c r="D6" s="19">
        <f t="shared" si="3"/>
        <v>46</v>
      </c>
      <c r="E6" s="19">
        <f t="shared" si="3"/>
        <v>17</v>
      </c>
      <c r="F6" s="19">
        <f t="shared" si="3"/>
        <v>1</v>
      </c>
      <c r="G6" s="19">
        <f t="shared" si="3"/>
        <v>0</v>
      </c>
      <c r="H6" s="19" t="str">
        <f t="shared" si="3"/>
        <v>千葉県　四街道市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89.59</v>
      </c>
      <c r="P6" s="20">
        <f t="shared" si="3"/>
        <v>87.9</v>
      </c>
      <c r="Q6" s="20">
        <f t="shared" si="3"/>
        <v>81.42</v>
      </c>
      <c r="R6" s="20">
        <f t="shared" si="3"/>
        <v>2574</v>
      </c>
      <c r="S6" s="20">
        <f t="shared" si="3"/>
        <v>96479</v>
      </c>
      <c r="T6" s="20">
        <f t="shared" si="3"/>
        <v>34.520000000000003</v>
      </c>
      <c r="U6" s="20">
        <f t="shared" si="3"/>
        <v>2794.87</v>
      </c>
      <c r="V6" s="20">
        <f t="shared" si="3"/>
        <v>84765</v>
      </c>
      <c r="W6" s="20">
        <f t="shared" si="3"/>
        <v>12.14</v>
      </c>
      <c r="X6" s="20">
        <f t="shared" si="3"/>
        <v>6982.29</v>
      </c>
      <c r="Y6" s="21">
        <f>IF(Y7="",NA(),Y7)</f>
        <v>100.14</v>
      </c>
      <c r="Z6" s="21">
        <f t="shared" ref="Z6:AH6" si="4">IF(Z7="",NA(),Z7)</f>
        <v>100.13</v>
      </c>
      <c r="AA6" s="21">
        <f t="shared" si="4"/>
        <v>98.22</v>
      </c>
      <c r="AB6" s="21">
        <f t="shared" si="4"/>
        <v>99</v>
      </c>
      <c r="AC6" s="21">
        <f t="shared" si="4"/>
        <v>100.81</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68.52</v>
      </c>
      <c r="AV6" s="21">
        <f t="shared" ref="AV6:BD6" si="6">IF(AV7="",NA(),AV7)</f>
        <v>72.75</v>
      </c>
      <c r="AW6" s="21">
        <f t="shared" si="6"/>
        <v>89.13</v>
      </c>
      <c r="AX6" s="21">
        <f t="shared" si="6"/>
        <v>112.32</v>
      </c>
      <c r="AY6" s="21">
        <f t="shared" si="6"/>
        <v>143.74</v>
      </c>
      <c r="AZ6" s="21">
        <f t="shared" si="6"/>
        <v>71.540000000000006</v>
      </c>
      <c r="BA6" s="21">
        <f t="shared" si="6"/>
        <v>67.86</v>
      </c>
      <c r="BB6" s="21">
        <f t="shared" si="6"/>
        <v>72.92</v>
      </c>
      <c r="BC6" s="21">
        <f t="shared" si="6"/>
        <v>81.19</v>
      </c>
      <c r="BD6" s="21">
        <f t="shared" si="6"/>
        <v>85.86</v>
      </c>
      <c r="BE6" s="20" t="str">
        <f>IF(BE7="","",IF(BE7="-","【-】","【"&amp;SUBSTITUTE(TEXT(BE7,"#,##0.00"),"-","△")&amp;"】"))</f>
        <v>【78.43】</v>
      </c>
      <c r="BF6" s="21">
        <f>IF(BF7="",NA(),BF7)</f>
        <v>442.38</v>
      </c>
      <c r="BG6" s="21">
        <f t="shared" ref="BG6:BO6" si="7">IF(BG7="",NA(),BG7)</f>
        <v>412.52</v>
      </c>
      <c r="BH6" s="21">
        <f t="shared" si="7"/>
        <v>382.89</v>
      </c>
      <c r="BI6" s="21">
        <f t="shared" si="7"/>
        <v>363.42</v>
      </c>
      <c r="BJ6" s="21">
        <f t="shared" si="7"/>
        <v>302.88</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99.17</v>
      </c>
      <c r="BR6" s="21">
        <f t="shared" ref="BR6:BZ6" si="8">IF(BR7="",NA(),BR7)</f>
        <v>89.95</v>
      </c>
      <c r="BS6" s="21">
        <f t="shared" si="8"/>
        <v>93.24</v>
      </c>
      <c r="BT6" s="21">
        <f t="shared" si="8"/>
        <v>86.27</v>
      </c>
      <c r="BU6" s="21">
        <f t="shared" si="8"/>
        <v>100.41</v>
      </c>
      <c r="BV6" s="21">
        <f t="shared" si="8"/>
        <v>88.05</v>
      </c>
      <c r="BW6" s="21">
        <f t="shared" si="8"/>
        <v>91.14</v>
      </c>
      <c r="BX6" s="21">
        <f t="shared" si="8"/>
        <v>90.69</v>
      </c>
      <c r="BY6" s="21">
        <f t="shared" si="8"/>
        <v>90.5</v>
      </c>
      <c r="BZ6" s="21">
        <f t="shared" si="8"/>
        <v>92.66</v>
      </c>
      <c r="CA6" s="20" t="str">
        <f>IF(CA7="","",IF(CA7="-","【-】","【"&amp;SUBSTITUTE(TEXT(CA7,"#,##0.00"),"-","△")&amp;"】"))</f>
        <v>【97.81】</v>
      </c>
      <c r="CB6" s="21">
        <f>IF(CB7="",NA(),CB7)</f>
        <v>115.27</v>
      </c>
      <c r="CC6" s="21">
        <f t="shared" ref="CC6:CK6" si="9">IF(CC7="",NA(),CC7)</f>
        <v>125.93</v>
      </c>
      <c r="CD6" s="21">
        <f t="shared" si="9"/>
        <v>121.59</v>
      </c>
      <c r="CE6" s="21">
        <f t="shared" si="9"/>
        <v>131.43</v>
      </c>
      <c r="CF6" s="21">
        <f t="shared" si="9"/>
        <v>130.38</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94.09</v>
      </c>
      <c r="CY6" s="21">
        <f t="shared" ref="CY6:DG6" si="11">IF(CY7="",NA(),CY7)</f>
        <v>95.38</v>
      </c>
      <c r="CZ6" s="21">
        <f t="shared" si="11"/>
        <v>95.42</v>
      </c>
      <c r="DA6" s="21">
        <f t="shared" si="11"/>
        <v>95.42</v>
      </c>
      <c r="DB6" s="21">
        <f t="shared" si="11"/>
        <v>95.41</v>
      </c>
      <c r="DC6" s="21">
        <f t="shared" si="11"/>
        <v>93.73</v>
      </c>
      <c r="DD6" s="21">
        <f t="shared" si="11"/>
        <v>94.17</v>
      </c>
      <c r="DE6" s="21">
        <f t="shared" si="11"/>
        <v>94.27</v>
      </c>
      <c r="DF6" s="21">
        <f t="shared" si="11"/>
        <v>94.46</v>
      </c>
      <c r="DG6" s="21">
        <f t="shared" si="11"/>
        <v>94.37</v>
      </c>
      <c r="DH6" s="20" t="str">
        <f>IF(DH7="","",IF(DH7="-","【-】","【"&amp;SUBSTITUTE(TEXT(DH7,"#,##0.00"),"-","△")&amp;"】"))</f>
        <v>【95.91】</v>
      </c>
      <c r="DI6" s="21">
        <f>IF(DI7="",NA(),DI7)</f>
        <v>9.1</v>
      </c>
      <c r="DJ6" s="21">
        <f t="shared" ref="DJ6:DR6" si="12">IF(DJ7="",NA(),DJ7)</f>
        <v>12</v>
      </c>
      <c r="DK6" s="21">
        <f t="shared" si="12"/>
        <v>14.59</v>
      </c>
      <c r="DL6" s="21">
        <f t="shared" si="12"/>
        <v>17.510000000000002</v>
      </c>
      <c r="DM6" s="21">
        <f t="shared" si="12"/>
        <v>20.260000000000002</v>
      </c>
      <c r="DN6" s="21">
        <f t="shared" si="12"/>
        <v>21.22</v>
      </c>
      <c r="DO6" s="21">
        <f t="shared" si="12"/>
        <v>23.25</v>
      </c>
      <c r="DP6" s="21">
        <f t="shared" si="12"/>
        <v>25.2</v>
      </c>
      <c r="DQ6" s="21">
        <f t="shared" si="12"/>
        <v>27.42</v>
      </c>
      <c r="DR6" s="21">
        <f t="shared" si="12"/>
        <v>30.01</v>
      </c>
      <c r="DS6" s="20" t="str">
        <f>IF(DS7="","",IF(DS7="-","【-】","【"&amp;SUBSTITUTE(TEXT(DS7,"#,##0.00"),"-","△")&amp;"】"))</f>
        <v>【41.09】</v>
      </c>
      <c r="DT6" s="21">
        <f>IF(DT7="",NA(),DT7)</f>
        <v>3.1</v>
      </c>
      <c r="DU6" s="21">
        <f t="shared" ref="DU6:EC6" si="13">IF(DU7="",NA(),DU7)</f>
        <v>2.92</v>
      </c>
      <c r="DV6" s="21">
        <f t="shared" si="13"/>
        <v>3.13</v>
      </c>
      <c r="DW6" s="21">
        <f t="shared" si="13"/>
        <v>3.04</v>
      </c>
      <c r="DX6" s="21">
        <f t="shared" si="13"/>
        <v>3.44</v>
      </c>
      <c r="DY6" s="21">
        <f t="shared" si="13"/>
        <v>0.83</v>
      </c>
      <c r="DZ6" s="21">
        <f t="shared" si="13"/>
        <v>1.06</v>
      </c>
      <c r="EA6" s="21">
        <f t="shared" si="13"/>
        <v>2.02</v>
      </c>
      <c r="EB6" s="21">
        <f t="shared" si="13"/>
        <v>2.67</v>
      </c>
      <c r="EC6" s="21">
        <f t="shared" si="13"/>
        <v>3.43</v>
      </c>
      <c r="ED6" s="20" t="str">
        <f>IF(ED7="","",IF(ED7="-","【-】","【"&amp;SUBSTITUTE(TEXT(ED7,"#,##0.00"),"-","△")&amp;"】"))</f>
        <v>【8.68】</v>
      </c>
      <c r="EE6" s="21">
        <f>IF(EE7="",NA(),EE7)</f>
        <v>0.08</v>
      </c>
      <c r="EF6" s="21">
        <f t="shared" ref="EF6:EN6" si="14">IF(EF7="",NA(),EF7)</f>
        <v>0.1</v>
      </c>
      <c r="EG6" s="21">
        <f t="shared" si="14"/>
        <v>0.05</v>
      </c>
      <c r="EH6" s="21">
        <f t="shared" si="14"/>
        <v>0.06</v>
      </c>
      <c r="EI6" s="21">
        <f t="shared" si="14"/>
        <v>7.0000000000000007E-2</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122289</v>
      </c>
      <c r="D7" s="23">
        <v>46</v>
      </c>
      <c r="E7" s="23">
        <v>17</v>
      </c>
      <c r="F7" s="23">
        <v>1</v>
      </c>
      <c r="G7" s="23">
        <v>0</v>
      </c>
      <c r="H7" s="23" t="s">
        <v>96</v>
      </c>
      <c r="I7" s="23" t="s">
        <v>97</v>
      </c>
      <c r="J7" s="23" t="s">
        <v>98</v>
      </c>
      <c r="K7" s="23" t="s">
        <v>99</v>
      </c>
      <c r="L7" s="23" t="s">
        <v>100</v>
      </c>
      <c r="M7" s="23" t="s">
        <v>101</v>
      </c>
      <c r="N7" s="24" t="s">
        <v>102</v>
      </c>
      <c r="O7" s="24">
        <v>89.59</v>
      </c>
      <c r="P7" s="24">
        <v>87.9</v>
      </c>
      <c r="Q7" s="24">
        <v>81.42</v>
      </c>
      <c r="R7" s="24">
        <v>2574</v>
      </c>
      <c r="S7" s="24">
        <v>96479</v>
      </c>
      <c r="T7" s="24">
        <v>34.520000000000003</v>
      </c>
      <c r="U7" s="24">
        <v>2794.87</v>
      </c>
      <c r="V7" s="24">
        <v>84765</v>
      </c>
      <c r="W7" s="24">
        <v>12.14</v>
      </c>
      <c r="X7" s="24">
        <v>6982.29</v>
      </c>
      <c r="Y7" s="24">
        <v>100.14</v>
      </c>
      <c r="Z7" s="24">
        <v>100.13</v>
      </c>
      <c r="AA7" s="24">
        <v>98.22</v>
      </c>
      <c r="AB7" s="24">
        <v>99</v>
      </c>
      <c r="AC7" s="24">
        <v>100.81</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68.52</v>
      </c>
      <c r="AV7" s="24">
        <v>72.75</v>
      </c>
      <c r="AW7" s="24">
        <v>89.13</v>
      </c>
      <c r="AX7" s="24">
        <v>112.32</v>
      </c>
      <c r="AY7" s="24">
        <v>143.74</v>
      </c>
      <c r="AZ7" s="24">
        <v>71.540000000000006</v>
      </c>
      <c r="BA7" s="24">
        <v>67.86</v>
      </c>
      <c r="BB7" s="24">
        <v>72.92</v>
      </c>
      <c r="BC7" s="24">
        <v>81.19</v>
      </c>
      <c r="BD7" s="24">
        <v>85.86</v>
      </c>
      <c r="BE7" s="24">
        <v>78.430000000000007</v>
      </c>
      <c r="BF7" s="24">
        <v>442.38</v>
      </c>
      <c r="BG7" s="24">
        <v>412.52</v>
      </c>
      <c r="BH7" s="24">
        <v>382.89</v>
      </c>
      <c r="BI7" s="24">
        <v>363.42</v>
      </c>
      <c r="BJ7" s="24">
        <v>302.88</v>
      </c>
      <c r="BK7" s="24">
        <v>653.69000000000005</v>
      </c>
      <c r="BL7" s="24">
        <v>709.4</v>
      </c>
      <c r="BM7" s="24">
        <v>734.47</v>
      </c>
      <c r="BN7" s="24">
        <v>720.89</v>
      </c>
      <c r="BO7" s="24">
        <v>676.93</v>
      </c>
      <c r="BP7" s="24">
        <v>630.82000000000005</v>
      </c>
      <c r="BQ7" s="24">
        <v>99.17</v>
      </c>
      <c r="BR7" s="24">
        <v>89.95</v>
      </c>
      <c r="BS7" s="24">
        <v>93.24</v>
      </c>
      <c r="BT7" s="24">
        <v>86.27</v>
      </c>
      <c r="BU7" s="24">
        <v>100.41</v>
      </c>
      <c r="BV7" s="24">
        <v>88.05</v>
      </c>
      <c r="BW7" s="24">
        <v>91.14</v>
      </c>
      <c r="BX7" s="24">
        <v>90.69</v>
      </c>
      <c r="BY7" s="24">
        <v>90.5</v>
      </c>
      <c r="BZ7" s="24">
        <v>92.66</v>
      </c>
      <c r="CA7" s="24">
        <v>97.81</v>
      </c>
      <c r="CB7" s="24">
        <v>115.27</v>
      </c>
      <c r="CC7" s="24">
        <v>125.93</v>
      </c>
      <c r="CD7" s="24">
        <v>121.59</v>
      </c>
      <c r="CE7" s="24">
        <v>131.43</v>
      </c>
      <c r="CF7" s="24">
        <v>130.38</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94.09</v>
      </c>
      <c r="CY7" s="24">
        <v>95.38</v>
      </c>
      <c r="CZ7" s="24">
        <v>95.42</v>
      </c>
      <c r="DA7" s="24">
        <v>95.42</v>
      </c>
      <c r="DB7" s="24">
        <v>95.41</v>
      </c>
      <c r="DC7" s="24">
        <v>93.73</v>
      </c>
      <c r="DD7" s="24">
        <v>94.17</v>
      </c>
      <c r="DE7" s="24">
        <v>94.27</v>
      </c>
      <c r="DF7" s="24">
        <v>94.46</v>
      </c>
      <c r="DG7" s="24">
        <v>94.37</v>
      </c>
      <c r="DH7" s="24">
        <v>95.91</v>
      </c>
      <c r="DI7" s="24">
        <v>9.1</v>
      </c>
      <c r="DJ7" s="24">
        <v>12</v>
      </c>
      <c r="DK7" s="24">
        <v>14.59</v>
      </c>
      <c r="DL7" s="24">
        <v>17.510000000000002</v>
      </c>
      <c r="DM7" s="24">
        <v>20.260000000000002</v>
      </c>
      <c r="DN7" s="24">
        <v>21.22</v>
      </c>
      <c r="DO7" s="24">
        <v>23.25</v>
      </c>
      <c r="DP7" s="24">
        <v>25.2</v>
      </c>
      <c r="DQ7" s="24">
        <v>27.42</v>
      </c>
      <c r="DR7" s="24">
        <v>30.01</v>
      </c>
      <c r="DS7" s="24">
        <v>41.09</v>
      </c>
      <c r="DT7" s="24">
        <v>3.1</v>
      </c>
      <c r="DU7" s="24">
        <v>2.92</v>
      </c>
      <c r="DV7" s="24">
        <v>3.13</v>
      </c>
      <c r="DW7" s="24">
        <v>3.04</v>
      </c>
      <c r="DX7" s="24">
        <v>3.44</v>
      </c>
      <c r="DY7" s="24">
        <v>0.83</v>
      </c>
      <c r="DZ7" s="24">
        <v>1.06</v>
      </c>
      <c r="EA7" s="24">
        <v>2.02</v>
      </c>
      <c r="EB7" s="24">
        <v>2.67</v>
      </c>
      <c r="EC7" s="24">
        <v>3.43</v>
      </c>
      <c r="ED7" s="24">
        <v>8.68</v>
      </c>
      <c r="EE7" s="24">
        <v>0.08</v>
      </c>
      <c r="EF7" s="24">
        <v>0.1</v>
      </c>
      <c r="EG7" s="24">
        <v>0.05</v>
      </c>
      <c r="EH7" s="24">
        <v>0.06</v>
      </c>
      <c r="EI7" s="24">
        <v>7.0000000000000007E-2</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菅谷 英嗣</cp:lastModifiedBy>
  <cp:lastPrinted>2025-01-28T07:21:34Z</cp:lastPrinted>
  <dcterms:created xsi:type="dcterms:W3CDTF">2025-01-24T07:00:25Z</dcterms:created>
  <dcterms:modified xsi:type="dcterms:W3CDTF">2025-01-28T07:29:32Z</dcterms:modified>
  <cp:category/>
</cp:coreProperties>
</file>