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T:\2024年度\0801経営業務課\1.財務経営係\99.雑\調査物等（作成中）\0129made_070121公営企業に係る経営比較分析表（令和５年度決算）の分析等について（依頼）\回答\"/>
    </mc:Choice>
  </mc:AlternateContent>
  <xr:revisionPtr revIDLastSave="0" documentId="13_ncr:1_{C60FE6DF-957B-4D24-A7DF-56450ADBA9E6}" xr6:coauthVersionLast="47" xr6:coauthVersionMax="47" xr10:uidLastSave="{00000000-0000-0000-0000-000000000000}"/>
  <workbookProtection workbookAlgorithmName="SHA-512" workbookHashValue="ol/O96qMBp6ih7utR4qCkFEZeYzE6qDEZdO9Cnxo1xHAB0jzvFYbXRIwWaBXHwFlMicnVgqygeJZaZemCizJdA==" workbookSaltValue="uM5Yw3vQRu0j1cRGfcWw8A==" workbookSpinCount="100000" lockStructure="1"/>
  <bookViews>
    <workbookView xWindow="1710" yWindow="0" windowWidth="18585" windowHeight="109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E85" i="4"/>
  <c r="BB10" i="4"/>
  <c r="AT10" i="4"/>
  <c r="AL10" i="4"/>
  <c r="W10" i="4"/>
  <c r="P10" i="4"/>
  <c r="B10" i="4"/>
  <c r="BB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<sst xmlns="http://schemas.openxmlformats.org/spreadsheetml/2006/main" count="228" uniqueCount="113">
  <si>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</si>
  <si>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</si>
  <si>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</si>
  <si>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</si>
  <si>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</si>
  <si>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</si>
  <si>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</si>
  <si>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</si>
  <si>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</si>
  <si>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</si>
  <si>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</si>
  <si>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</si>
  <si>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</si>
  <si>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</si>
  <si>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</si>
  <si>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</si>
  <si>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</si>
  <si>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</si>
  <si>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</si>
  <si>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</si>
  <si>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</si>
  <si>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</si>
  <si>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</si>
  <si>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</si>
  <si>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</si>
  <si>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</si>
  <si>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</si>
  <si>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</si>
  <si>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</si>
  <si>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</si>
  <si>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</si>
  <si>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</si>
  <si>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</si>
  <si>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</si>
  <si>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</si>
  <si>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</si>
  <si>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</si>
  <si>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</si>
  <si>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</si>
  <si>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</si>
  <si>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</si>
  <si>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</si>
  <si>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</si>
  <si>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</si>
  <si>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</si>
  <si>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</si>
  <si>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</si>
  <si>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</si>
  <si>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</si>
  <si>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</si>
  <si>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</si>
  <si>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</si>
  <si>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</si>
  <si>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</si>
  <si>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</si>
  <si>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</si>
  <si>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</si>
  <si>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</si>
  <si>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</si>
  <si>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</si>
  <si>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</si>
  <si>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</si>
  <si>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</si>
  <si>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</si>
  <si>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</si>
  <si>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</si>
  <si>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</si>
  <si>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</si>
  <si>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</si>
  <si>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</si>
  <si>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</si>
  <si>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</si>
  <si>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</si>
  <si>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</si>
  <si>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</si>
  <si>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</si>
  <si>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</si>
  <si>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</si>
  <si>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</si>
  <si>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</si>
  <si>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</si>
  <si>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</si>
  <si>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</si>
  <si>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</si>
  <si>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</si>
  <si>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</si>
  <si>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</si>
  <si>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</si>
  <si>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</si>
  <si>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</si>
  <si>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</si>
  <si>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</si>
  <si>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</si>
  <si>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</si>
  <si>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</si>
  <si>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</si>
  <si>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</si>
  <si>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</si>
  <si>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</si>
  <si>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</si>
  <si>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</si>
  <si>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</si>
  <si>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</si>
  <si>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</si>
  <si>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</si>
  <si>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</si>
  <si>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</si>
  <si>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</si>
  <si>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</si>
  <si>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</si>
  <si>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当市の水道施設の老朽化は着実に進んでおり、特に管路については、更新事業が老朽化に追い付いていない状況にある。市内の宅地開発等の時期を踏まえると、今後もその状況は続くと見込まれる。
　個々の指標については、
　①「有形固定資産減価償却率」は全国平均、類似団体平均値と比較して低い値となっており、良好である。
　②「管路経年化率」は平均的な数値となっているが、全体として上昇傾向にある。今後、大規模開発等により布設された管路が経年化すると大きな上昇が見込まれる。
　③「管路更新率」は平均に近い数値となっているが、当該更新率では「管路経年化率」が上昇傾向にあることから、計画的・効率的な更新に取り組んでいく必要がある。</t>
    <phoneticPr fontId="4"/>
  </si>
  <si>
    <t>　今後の水道事業の見通しとしては、大幅な収益の増加が見込めない中で、施設の更新需要がますます高まることが想定される。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を実践していくことが重要である。
　また、将来にわたって経営の健全性を維持するため、令和7年度に水道料金の改定を予定するとともに、適正な料金水準について定期的に検討していく必要がある。</t>
    <phoneticPr fontId="4"/>
  </si>
  <si>
    <t>　当市の水道事業は一定の効率性を保ちつつも、給水原価の上昇等による健全性の低下が表れている。コロナ感染予防対策が要因と考える令和2年度の一時的な水需要の増加を除き、近年の水需要の減少による給水収益の低下及び老朽した施設(浄水場設備、配管など)の維持管理・更新や諸物価の上昇により費用増加・預金減少が継続していることから、令和7年度より水道料金の改定を予定している。
　個々の指標については、
　①「経常収支比率」、⑤「料金回収率」の低下傾向、⑥「給水原価」の上昇傾向は、委託費や動力費、減価償却費が高止まりしているためである。
　②「累積欠損金比率」は、令和4年度、令和5年度決算で純損失を計上したために発生しているが、利益積立金からの繰り入れにより解消している。
　③「流動比率」は年度末の未払金の状況により大きく増減するため変動が大きいが、良好な数値である。なお、近年の状況として施設の更新に伴い預金残高の減少が続いており、財源確保に注意していく必要がある。
　④「企業債残高対給水収益比率」は、借入残高0で推移していたが、令和4年度以降は企業債の借り入れにより数値を計上している。
　⑦「施設利用率」は類似団体平均値等と近い数値となっており、おおむね横ばいで推移している。
　⑧「有収率」は類似団体平均値等と比較して高い値で推移しており、管路の適切な維持管理状況を示している。</t>
    <rPh sb="219" eb="221">
      <t>ケイコウ</t>
    </rPh>
    <rPh sb="232" eb="234">
      <t>ケイコウ</t>
    </rPh>
    <rPh sb="250" eb="252">
      <t>タカド</t>
    </rPh>
    <rPh sb="284" eb="286">
      <t>レイワ</t>
    </rPh>
    <rPh sb="287" eb="289">
      <t>ネンド</t>
    </rPh>
    <rPh sb="583" eb="58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</si>
</sst>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0.98</c:v>
                </c:pt>
                <c:pt idx="1">
                  <c:v>0.75</c:v>
                </c:pt>
                <c:pt idx="2">
                  <c:v>1.05</c:v>
                </c:pt>
                <c:pt idx="3">
                  <c:v>0.62</c:v>
                </c:pt>
                <c:pt idx="4">
                  <c:v>0.62</c:v>
                </c:pt>
              </c:numCache>
            </c:numRef>
          </c:val>
          <c:extLst>
            <c:ext xmlns:c16="http://schemas.microsoft.com/office/drawing/2014/chart" uri="{C3380CC4-5D6E-409C-BE32-E72D297353CC}">
              <c16:uniqueId val="{00000000-DD59-4CCD-B3EF-368C37A695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D59-4CCD-B3EF-368C37A695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62.79</c:v>
                </c:pt>
                <c:pt idx="1">
                  <c:v>63.16</c:v>
                </c:pt>
                <c:pt idx="2">
                  <c:v>63.37</c:v>
                </c:pt>
                <c:pt idx="3">
                  <c:v>63.86</c:v>
                </c:pt>
                <c:pt idx="4">
                  <c:v>63.88</c:v>
                </c:pt>
              </c:numCache>
            </c:numRef>
          </c:val>
          <c:extLst>
            <c:ext xmlns:c16="http://schemas.microsoft.com/office/drawing/2014/chart" uri="{C3380CC4-5D6E-409C-BE32-E72D297353CC}">
              <c16:uniqueId val="{00000000-7EFD-43D3-BA08-29B821575C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7EFD-43D3-BA08-29B821575C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c:v>
                </c:pt>
                <c:pt idx="1">
                  <c:v>97.47</c:v>
                </c:pt>
                <c:pt idx="2">
                  <c:v>96.93</c:v>
                </c:pt>
                <c:pt idx="3">
                  <c:v>94.39</c:v>
                </c:pt>
                <c:pt idx="4">
                  <c:v>92.82</c:v>
                </c:pt>
              </c:numCache>
            </c:numRef>
          </c:val>
          <c:extLst>
            <c:ext xmlns:c16="http://schemas.microsoft.com/office/drawing/2014/chart" uri="{C3380CC4-5D6E-409C-BE32-E72D297353CC}">
              <c16:uniqueId val="{00000000-FFB0-4B0A-B1D0-AF63FF0149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FFB0-4B0A-B1D0-AF63FF0149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115.38</c:v>
                </c:pt>
                <c:pt idx="1">
                  <c:v>118.17</c:v>
                </c:pt>
                <c:pt idx="2">
                  <c:v>108.31</c:v>
                </c:pt>
                <c:pt idx="3">
                  <c:v>99.7</c:v>
                </c:pt>
                <c:pt idx="4">
                  <c:v>99.18</c:v>
                </c:pt>
              </c:numCache>
            </c:numRef>
          </c:val>
          <c:extLst>
            <c:ext xmlns:c16="http://schemas.microsoft.com/office/drawing/2014/chart" uri="{C3380CC4-5D6E-409C-BE32-E72D297353CC}">
              <c16:uniqueId val="{00000000-4B36-432C-9BD1-9CECFDDA56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B36-432C-9BD1-9CECFDDA56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44.06</c:v>
                </c:pt>
                <c:pt idx="1">
                  <c:v>45.17</c:v>
                </c:pt>
                <c:pt idx="2">
                  <c:v>44.95</c:v>
                </c:pt>
                <c:pt idx="3">
                  <c:v>46.53</c:v>
                </c:pt>
                <c:pt idx="4">
                  <c:v>46.63</c:v>
                </c:pt>
              </c:numCache>
            </c:numRef>
          </c:val>
          <c:extLst>
            <c:ext xmlns:c16="http://schemas.microsoft.com/office/drawing/2014/chart" uri="{C3380CC4-5D6E-409C-BE32-E72D297353CC}">
              <c16:uniqueId val="{00000000-BBE0-4B21-B502-1C56183BF0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BBE0-4B21-B502-1C56183BF0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19.46</c:v>
                </c:pt>
                <c:pt idx="1">
                  <c:v>19.350000000000001</c:v>
                </c:pt>
                <c:pt idx="2">
                  <c:v>19.62</c:v>
                </c:pt>
                <c:pt idx="3">
                  <c:v>20.56</c:v>
                </c:pt>
                <c:pt idx="4">
                  <c:v>25.65</c:v>
                </c:pt>
              </c:numCache>
            </c:numRef>
          </c:val>
          <c:extLst>
            <c:ext xmlns:c16="http://schemas.microsoft.com/office/drawing/2014/chart" uri="{C3380CC4-5D6E-409C-BE32-E72D297353CC}">
              <c16:uniqueId val="{00000000-99B8-47C9-B50D-1AD5F56F73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9B8-47C9-B50D-1AD5F56F73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0.39</c:v>
                </c:pt>
                <c:pt idx="4" formatCode="#,##0.00;&quot;△&quot;#,##0.00;&quot;-&quot;">
                  <c:v>1.06</c:v>
                </c:pt>
              </c:numCache>
            </c:numRef>
          </c:val>
          <c:extLst>
            <c:ext xmlns:c16="http://schemas.microsoft.com/office/drawing/2014/chart" uri="{C3380CC4-5D6E-409C-BE32-E72D297353CC}">
              <c16:uniqueId val="{00000000-4173-4CDC-A48A-6BD2B47252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4173-4CDC-A48A-6BD2B47252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744.61</c:v>
                </c:pt>
                <c:pt idx="1">
                  <c:v>933.44</c:v>
                </c:pt>
                <c:pt idx="2">
                  <c:v>386.34</c:v>
                </c:pt>
                <c:pt idx="3">
                  <c:v>1195.3</c:v>
                </c:pt>
                <c:pt idx="4">
                  <c:v>791.6</c:v>
                </c:pt>
              </c:numCache>
            </c:numRef>
          </c:val>
          <c:extLst>
            <c:ext xmlns:c16="http://schemas.microsoft.com/office/drawing/2014/chart" uri="{C3380CC4-5D6E-409C-BE32-E72D297353CC}">
              <c16:uniqueId val="{00000000-F59B-4476-8F57-A80F91C5D6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F59B-4476-8F57-A80F91C5D6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formatCode="#,##0.00;&quot;△&quot;#,##0.00;&quot;-&quot;">
                  <c:v>30.91</c:v>
                </c:pt>
                <c:pt idx="4" formatCode="#,##0.00;&quot;△&quot;#,##0.00;&quot;-&quot;">
                  <c:v>57.57</c:v>
                </c:pt>
              </c:numCache>
            </c:numRef>
          </c:val>
          <c:extLst>
            <c:ext xmlns:c16="http://schemas.microsoft.com/office/drawing/2014/chart" uri="{C3380CC4-5D6E-409C-BE32-E72D297353CC}">
              <c16:uniqueId val="{00000000-2707-401B-BADE-09ADAAA259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707-401B-BADE-09ADAAA259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106.33</c:v>
                </c:pt>
                <c:pt idx="1">
                  <c:v>108.2</c:v>
                </c:pt>
                <c:pt idx="2">
                  <c:v>99.48</c:v>
                </c:pt>
                <c:pt idx="3">
                  <c:v>89.32</c:v>
                </c:pt>
                <c:pt idx="4">
                  <c:v>90.09</c:v>
                </c:pt>
              </c:numCache>
            </c:numRef>
          </c:val>
          <c:extLst>
            <c:ext xmlns:c16="http://schemas.microsoft.com/office/drawing/2014/chart" uri="{C3380CC4-5D6E-409C-BE32-E72D297353CC}">
              <c16:uniqueId val="{00000000-7281-48E3-A495-407B2F9DF9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281-48E3-A495-407B2F9DF9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134.81</c:v>
                </c:pt>
                <c:pt idx="1">
                  <c:v>130.68</c:v>
                </c:pt>
                <c:pt idx="2">
                  <c:v>142.69999999999999</c:v>
                </c:pt>
                <c:pt idx="3">
                  <c:v>159.28</c:v>
                </c:pt>
                <c:pt idx="4">
                  <c:v>158.79</c:v>
                </c:pt>
              </c:numCache>
            </c:numRef>
          </c:val>
          <c:extLst>
            <c:ext xmlns:c16="http://schemas.microsoft.com/office/drawing/2014/chart" uri="{C3380CC4-5D6E-409C-BE32-E72D297353CC}">
              <c16:uniqueId val="{00000000-88B1-458F-8708-C781CCDE04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88B1-458F-8708-C781CCDE04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 zoomScale="85" zoomScaleNormal="85" workbookViewId="0">
      <selection activeCell="BP5" sqref="BP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千葉県　四街道市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96479</v>
      </c>
      <c r="AM8" s="65"/>
      <c r="AN8" s="65"/>
      <c r="AO8" s="65"/>
      <c r="AP8" s="65"/>
      <c r="AQ8" s="65"/>
      <c r="AR8" s="65"/>
      <c r="AS8" s="65"/>
      <c r="AT8" s="36">
        <f>データ!$S$6</f>
        <v>34.520000000000003</v>
      </c>
      <c r="AU8" s="37"/>
      <c r="AV8" s="37"/>
      <c r="AW8" s="37"/>
      <c r="AX8" s="37"/>
      <c r="AY8" s="37"/>
      <c r="AZ8" s="37"/>
      <c r="BA8" s="37"/>
      <c r="BB8" s="54">
        <f>データ!$T$6</f>
        <v>2794.87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94.71</v>
      </c>
      <c r="J10" s="37"/>
      <c r="K10" s="37"/>
      <c r="L10" s="37"/>
      <c r="M10" s="37"/>
      <c r="N10" s="37"/>
      <c r="O10" s="64"/>
      <c r="P10" s="54">
        <f>データ!$P$6</f>
        <v>98.08</v>
      </c>
      <c r="Q10" s="54"/>
      <c r="R10" s="54"/>
      <c r="S10" s="54"/>
      <c r="T10" s="54"/>
      <c r="U10" s="54"/>
      <c r="V10" s="54"/>
      <c r="W10" s="65">
        <f>データ!$Q$6</f>
        <v>2310</v>
      </c>
      <c r="X10" s="65"/>
      <c r="Y10" s="65"/>
      <c r="Z10" s="65"/>
      <c r="AA10" s="65"/>
      <c r="AB10" s="65"/>
      <c r="AC10" s="65"/>
      <c r="AD10" s="2"/>
      <c r="AE10" s="2"/>
      <c r="AF10" s="2"/>
      <c r="AG10" s="2"/>
      <c r="AH10" s="2"/>
      <c r="AI10" s="2"/>
      <c r="AJ10" s="2"/>
      <c r="AK10" s="2"/>
      <c r="AL10" s="65">
        <f>データ!$U$6</f>
        <v>96235</v>
      </c>
      <c r="AM10" s="65"/>
      <c r="AN10" s="65"/>
      <c r="AO10" s="65"/>
      <c r="AP10" s="65"/>
      <c r="AQ10" s="65"/>
      <c r="AR10" s="65"/>
      <c r="AS10" s="65"/>
      <c r="AT10" s="36">
        <f>データ!$V$6</f>
        <v>34.9</v>
      </c>
      <c r="AU10" s="37"/>
      <c r="AV10" s="37"/>
      <c r="AW10" s="37"/>
      <c r="AX10" s="37"/>
      <c r="AY10" s="37"/>
      <c r="AZ10" s="37"/>
      <c r="BA10" s="37"/>
      <c r="BB10" s="54">
        <f>データ!$W$6</f>
        <v>2757.45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uEv8OYkRi+iL7fpBPNIEki+f60tLhw5Oz8+E22tvoPp8wV63x4RM5Crxj9WnreKmWvKwQRLdrsBsxCEyVEVVw==" saltValue="mn5dW9xdNQaH/gs80MYf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122289</v>
      </c>
      <c r="D6" s="20">
        <f t="shared" si="3"/>
        <v>46</v>
      </c>
      <c r="E6" s="20">
        <f t="shared" si="3"/>
        <v>1</v>
      </c>
      <c r="F6" s="20">
        <f t="shared" si="3"/>
        <v>0</v>
      </c>
      <c r="G6" s="20">
        <f t="shared" si="3"/>
        <v>1</v>
      </c>
      <c r="H6" s="20" t="str">
        <f t="shared" si="3"/>
        <v>千葉県　四街道市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94.71</v>
      </c>
      <c r="P6" s="21">
        <f t="shared" si="3"/>
        <v>98.08</v>
      </c>
      <c r="Q6" s="21">
        <f t="shared" si="3"/>
        <v>2310</v>
      </c>
      <c r="R6" s="21">
        <f t="shared" si="3"/>
        <v>96479</v>
      </c>
      <c r="S6" s="21">
        <f t="shared" si="3"/>
        <v>34.520000000000003</v>
      </c>
      <c r="T6" s="21">
        <f t="shared" si="3"/>
        <v>2794.87</v>
      </c>
      <c r="U6" s="21">
        <f t="shared" si="3"/>
        <v>96235</v>
      </c>
      <c r="V6" s="21">
        <f t="shared" si="3"/>
        <v>34.9</v>
      </c>
      <c r="W6" s="21">
        <f t="shared" si="3"/>
        <v>2757.45</v>
      </c>
      <c r="X6" s="22">
        <f>IF(X7="",NA(),X7)</f>
        <v>115.38</v>
      </c>
      <c r="Y6" s="22">
        <f t="shared" ref="Y6:AG6" si="4">IF(Y7="",NA(),Y7)</f>
        <v>118.17</v>
      </c>
      <c r="Z6" s="22">
        <f t="shared" si="4"/>
        <v>108.31</v>
      </c>
      <c r="AA6" s="22">
        <f t="shared" si="4"/>
        <v>99.7</v>
      </c>
      <c r="AB6" s="22">
        <f t="shared" si="4"/>
        <v>99.18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2">
        <f t="shared" si="5"/>
        <v>0.39</v>
      </c>
      <c r="AM6" s="22">
        <f t="shared" si="5"/>
        <v>1.06</v>
      </c>
      <c r="AN6" s="22">
        <f t="shared" si="5"/>
        <v>0.78</v>
      </c>
      <c r="AO6" s="22">
        <f t="shared" si="5"/>
        <v>0.92</v>
      </c>
      <c r="AP6" s="22">
        <f t="shared" si="5"/>
        <v>0.87</v>
      </c>
      <c r="AQ6" s="22">
        <f t="shared" si="5"/>
        <v>0.93</v>
      </c>
      <c r="AR6" s="22">
        <f t="shared" si="5"/>
        <v>1.02</v>
      </c>
      <c r="AS6" s="21" t="str">
        <f>IF(AS7="","",IF(AS7="-","【-】","【"&amp;SUBSTITUTE(TEXT(AS7,"#,##0.00"),"-","△")&amp;"】"))</f>
        <v>【1.50】</v>
      </c>
      <c r="AT6" s="22">
        <f>IF(AT7="",NA(),AT7)</f>
        <v>744.61</v>
      </c>
      <c r="AU6" s="22">
        <f t="shared" ref="AU6:BC6" si="6">IF(AU7="",NA(),AU7)</f>
        <v>933.44</v>
      </c>
      <c r="AV6" s="22">
        <f t="shared" si="6"/>
        <v>386.34</v>
      </c>
      <c r="AW6" s="22">
        <f t="shared" si="6"/>
        <v>1195.3</v>
      </c>
      <c r="AX6" s="22">
        <f t="shared" si="6"/>
        <v>791.6</v>
      </c>
      <c r="AY6" s="22">
        <f t="shared" si="6"/>
        <v>360.86</v>
      </c>
      <c r="AZ6" s="22">
        <f t="shared" si="6"/>
        <v>350.79</v>
      </c>
      <c r="BA6" s="22">
        <f t="shared" si="6"/>
        <v>354.57</v>
      </c>
      <c r="BB6" s="22">
        <f t="shared" si="6"/>
        <v>357.74</v>
      </c>
      <c r="BC6" s="22">
        <f t="shared" si="6"/>
        <v>344.88</v>
      </c>
      <c r="BD6" s="21" t="str">
        <f>IF(BD7="","",IF(BD7="-","【-】","【"&amp;SUBSTITUTE(TEXT(BD7,"#,##0.00"),"-","△")&amp;"】"))</f>
        <v>【243.36】</v>
      </c>
      <c r="BE6" s="21">
        <f>IF(BE7="",NA(),BE7)</f>
        <v>0</v>
      </c>
      <c r="BF6" s="21">
        <f t="shared" ref="BF6:BN6" si="7">IF(BF7="",NA(),BF7)</f>
        <v>0</v>
      </c>
      <c r="BG6" s="21">
        <f t="shared" si="7"/>
        <v>0</v>
      </c>
      <c r="BH6" s="22">
        <f t="shared" si="7"/>
        <v>30.91</v>
      </c>
      <c r="BI6" s="22">
        <f t="shared" si="7"/>
        <v>57.57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106.33</v>
      </c>
      <c r="BQ6" s="22">
        <f t="shared" ref="BQ6:BY6" si="8">IF(BQ7="",NA(),BQ7)</f>
        <v>108.2</v>
      </c>
      <c r="BR6" s="22">
        <f t="shared" si="8"/>
        <v>99.48</v>
      </c>
      <c r="BS6" s="22">
        <f t="shared" si="8"/>
        <v>89.32</v>
      </c>
      <c r="BT6" s="22">
        <f t="shared" si="8"/>
        <v>90.09</v>
      </c>
      <c r="BU6" s="22">
        <f t="shared" si="8"/>
        <v>103.32</v>
      </c>
      <c r="BV6" s="22">
        <f t="shared" si="8"/>
        <v>100.85</v>
      </c>
      <c r="BW6" s="22">
        <f t="shared" si="8"/>
        <v>103.79</v>
      </c>
      <c r="BX6" s="22">
        <f t="shared" si="8"/>
        <v>98.3</v>
      </c>
      <c r="BY6" s="22">
        <f t="shared" si="8"/>
        <v>98.89</v>
      </c>
      <c r="BZ6" s="21" t="str">
        <f>IF(BZ7="","",IF(BZ7="-","【-】","【"&amp;SUBSTITUTE(TEXT(BZ7,"#,##0.00"),"-","△")&amp;"】"))</f>
        <v>【97.82】</v>
      </c>
      <c r="CA6" s="22">
        <f>IF(CA7="",NA(),CA7)</f>
        <v>134.81</v>
      </c>
      <c r="CB6" s="22">
        <f t="shared" ref="CB6:CJ6" si="9">IF(CB7="",NA(),CB7)</f>
        <v>130.68</v>
      </c>
      <c r="CC6" s="22">
        <f t="shared" si="9"/>
        <v>142.69999999999999</v>
      </c>
      <c r="CD6" s="22">
        <f t="shared" si="9"/>
        <v>159.28</v>
      </c>
      <c r="CE6" s="22">
        <f t="shared" si="9"/>
        <v>158.79</v>
      </c>
      <c r="CF6" s="22">
        <f t="shared" si="9"/>
        <v>168.56</v>
      </c>
      <c r="CG6" s="22">
        <f t="shared" si="9"/>
        <v>167.1</v>
      </c>
      <c r="CH6" s="22">
        <f t="shared" si="9"/>
        <v>167.86</v>
      </c>
      <c r="CI6" s="22">
        <f t="shared" si="9"/>
        <v>173.68</v>
      </c>
      <c r="CJ6" s="22">
        <f t="shared" si="9"/>
        <v>174.52</v>
      </c>
      <c r="CK6" s="21" t="str">
        <f>IF(CK7="","",IF(CK7="-","【-】","【"&amp;SUBSTITUTE(TEXT(CK7,"#,##0.00"),"-","△")&amp;"】"))</f>
        <v>【177.56】</v>
      </c>
      <c r="CL6" s="22">
        <f>IF(CL7="",NA(),CL7)</f>
        <v>62.79</v>
      </c>
      <c r="CM6" s="22">
        <f t="shared" ref="CM6:CU6" si="10">IF(CM7="",NA(),CM7)</f>
        <v>63.16</v>
      </c>
      <c r="CN6" s="22">
        <f t="shared" si="10"/>
        <v>63.37</v>
      </c>
      <c r="CO6" s="22">
        <f t="shared" si="10"/>
        <v>63.86</v>
      </c>
      <c r="CP6" s="22">
        <f t="shared" si="10"/>
        <v>63.88</v>
      </c>
      <c r="CQ6" s="22">
        <f t="shared" si="10"/>
        <v>59.51</v>
      </c>
      <c r="CR6" s="22">
        <f t="shared" si="10"/>
        <v>59.91</v>
      </c>
      <c r="CS6" s="22">
        <f t="shared" si="10"/>
        <v>59.4</v>
      </c>
      <c r="CT6" s="22">
        <f t="shared" si="10"/>
        <v>59.24</v>
      </c>
      <c r="CU6" s="22">
        <f t="shared" si="10"/>
        <v>58.77</v>
      </c>
      <c r="CV6" s="21" t="str">
        <f>IF(CV7="","",IF(CV7="-","【-】","【"&amp;SUBSTITUTE(TEXT(CV7,"#,##0.00"),"-","△")&amp;"】"))</f>
        <v>【59.81】</v>
      </c>
      <c r="CW6" s="22">
        <f>IF(CW7="",NA(),CW7)</f>
        <v>94.3</v>
      </c>
      <c r="CX6" s="22">
        <f t="shared" ref="CX6:DF6" si="11">IF(CX7="",NA(),CX7)</f>
        <v>97.47</v>
      </c>
      <c r="CY6" s="22">
        <f t="shared" si="11"/>
        <v>96.93</v>
      </c>
      <c r="CZ6" s="22">
        <f t="shared" si="11"/>
        <v>94.39</v>
      </c>
      <c r="DA6" s="22">
        <f t="shared" si="11"/>
        <v>92.82</v>
      </c>
      <c r="DB6" s="22">
        <f t="shared" si="11"/>
        <v>87.08</v>
      </c>
      <c r="DC6" s="22">
        <f t="shared" si="11"/>
        <v>87.26</v>
      </c>
      <c r="DD6" s="22">
        <f t="shared" si="11"/>
        <v>87.57</v>
      </c>
      <c r="DE6" s="22">
        <f t="shared" si="11"/>
        <v>87.26</v>
      </c>
      <c r="DF6" s="22">
        <f t="shared" si="11"/>
        <v>86.95</v>
      </c>
      <c r="DG6" s="21" t="str">
        <f>IF(DG7="","",IF(DG7="-","【-】","【"&amp;SUBSTITUTE(TEXT(DG7,"#,##0.00"),"-","△")&amp;"】"))</f>
        <v>【89.42】</v>
      </c>
      <c r="DH6" s="22">
        <f>IF(DH7="",NA(),DH7)</f>
        <v>44.06</v>
      </c>
      <c r="DI6" s="22">
        <f t="shared" ref="DI6:DQ6" si="12">IF(DI7="",NA(),DI7)</f>
        <v>45.17</v>
      </c>
      <c r="DJ6" s="22">
        <f t="shared" si="12"/>
        <v>44.95</v>
      </c>
      <c r="DK6" s="22">
        <f t="shared" si="12"/>
        <v>46.53</v>
      </c>
      <c r="DL6" s="22">
        <f t="shared" si="12"/>
        <v>46.63</v>
      </c>
      <c r="DM6" s="22">
        <f t="shared" si="12"/>
        <v>48.55</v>
      </c>
      <c r="DN6" s="22">
        <f t="shared" si="12"/>
        <v>49.2</v>
      </c>
      <c r="DO6" s="22">
        <f t="shared" si="12"/>
        <v>50.01</v>
      </c>
      <c r="DP6" s="22">
        <f t="shared" si="12"/>
        <v>50.99</v>
      </c>
      <c r="DQ6" s="22">
        <f t="shared" si="12"/>
        <v>51.79</v>
      </c>
      <c r="DR6" s="21" t="str">
        <f>IF(DR7="","",IF(DR7="-","【-】","【"&amp;SUBSTITUTE(TEXT(DR7,"#,##0.00"),"-","△")&amp;"】"))</f>
        <v>【52.02】</v>
      </c>
      <c r="DS6" s="22">
        <f>IF(DS7="",NA(),DS7)</f>
        <v>19.46</v>
      </c>
      <c r="DT6" s="22">
        <f t="shared" ref="DT6:EB6" si="13">IF(DT7="",NA(),DT7)</f>
        <v>19.350000000000001</v>
      </c>
      <c r="DU6" s="22">
        <f t="shared" si="13"/>
        <v>19.62</v>
      </c>
      <c r="DV6" s="22">
        <f t="shared" si="13"/>
        <v>20.56</v>
      </c>
      <c r="DW6" s="22">
        <f t="shared" si="13"/>
        <v>25.65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0.98</v>
      </c>
      <c r="EE6" s="22">
        <f t="shared" ref="EE6:EM6" si="14">IF(EE7="",NA(),EE7)</f>
        <v>0.75</v>
      </c>
      <c r="EF6" s="22">
        <f t="shared" si="14"/>
        <v>1.05</v>
      </c>
      <c r="EG6" s="22">
        <f t="shared" si="14"/>
        <v>0.62</v>
      </c>
      <c r="EH6" s="22">
        <f t="shared" si="14"/>
        <v>0.62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122289</v>
      </c>
      <c r="D7" s="24">
        <v>46</v>
      </c>
      <c r="E7" s="24">
        <v>1</v>
      </c>
      <c r="F7" s="24">
        <v>0</v>
      </c>
      <c r="G7" s="24">
        <v>1</v>
      </c>
      <c r="H7" s="24" t="s">
        <v>93</v>
      </c>
      <c r="I7" s="24" t="s">
        <v>94</v>
      </c>
      <c r="J7" s="24" t="s">
        <v>95</v>
      </c>
      <c r="K7" s="24" t="s">
        <v>96</v>
      </c>
      <c r="L7" s="24" t="s">
        <v>97</v>
      </c>
      <c r="M7" s="24" t="s">
        <v>98</v>
      </c>
      <c r="N7" s="25" t="s">
        <v>99</v>
      </c>
      <c r="O7" s="25">
        <v>94.71</v>
      </c>
      <c r="P7" s="25">
        <v>98.08</v>
      </c>
      <c r="Q7" s="25">
        <v>2310</v>
      </c>
      <c r="R7" s="25">
        <v>96479</v>
      </c>
      <c r="S7" s="25">
        <v>34.520000000000003</v>
      </c>
      <c r="T7" s="25">
        <v>2794.87</v>
      </c>
      <c r="U7" s="25">
        <v>96235</v>
      </c>
      <c r="V7" s="25">
        <v>34.9</v>
      </c>
      <c r="W7" s="25">
        <v>2757.45</v>
      </c>
      <c r="X7" s="25">
        <v>115.38</v>
      </c>
      <c r="Y7" s="25">
        <v>118.17</v>
      </c>
      <c r="Z7" s="25">
        <v>108.31</v>
      </c>
      <c r="AA7" s="25">
        <v>99.7</v>
      </c>
      <c r="AB7" s="25">
        <v>99.18</v>
      </c>
      <c r="AC7" s="25">
        <v>111.17</v>
      </c>
      <c r="AD7" s="25">
        <v>110.91</v>
      </c>
      <c r="AE7" s="25">
        <v>111.49</v>
      </c>
      <c r="AF7" s="25">
        <v>109.09</v>
      </c>
      <c r="AG7" s="25">
        <v>109.05</v>
      </c>
      <c r="AH7" s="25">
        <v>108.24</v>
      </c>
      <c r="AI7" s="25">
        <v>0</v>
      </c>
      <c r="AJ7" s="25">
        <v>0</v>
      </c>
      <c r="AK7" s="25">
        <v>0</v>
      </c>
      <c r="AL7" s="25">
        <v>0.39</v>
      </c>
      <c r="AM7" s="25">
        <v>1.06</v>
      </c>
      <c r="AN7" s="25">
        <v>0.78</v>
      </c>
      <c r="AO7" s="25">
        <v>0.92</v>
      </c>
      <c r="AP7" s="25">
        <v>0.87</v>
      </c>
      <c r="AQ7" s="25">
        <v>0.93</v>
      </c>
      <c r="AR7" s="25">
        <v>1.02</v>
      </c>
      <c r="AS7" s="25">
        <v>1.5</v>
      </c>
      <c r="AT7" s="25">
        <v>744.61</v>
      </c>
      <c r="AU7" s="25">
        <v>933.44</v>
      </c>
      <c r="AV7" s="25">
        <v>386.34</v>
      </c>
      <c r="AW7" s="25">
        <v>1195.3</v>
      </c>
      <c r="AX7" s="25">
        <v>791.6</v>
      </c>
      <c r="AY7" s="25">
        <v>360.86</v>
      </c>
      <c r="AZ7" s="25">
        <v>350.79</v>
      </c>
      <c r="BA7" s="25">
        <v>354.57</v>
      </c>
      <c r="BB7" s="25">
        <v>357.74</v>
      </c>
      <c r="BC7" s="25">
        <v>344.88</v>
      </c>
      <c r="BD7" s="25">
        <v>243.36</v>
      </c>
      <c r="BE7" s="25">
        <v>0</v>
      </c>
      <c r="BF7" s="25">
        <v>0</v>
      </c>
      <c r="BG7" s="25">
        <v>0</v>
      </c>
      <c r="BH7" s="25">
        <v>30.91</v>
      </c>
      <c r="BI7" s="25">
        <v>57.57</v>
      </c>
      <c r="BJ7" s="25">
        <v>309.27999999999997</v>
      </c>
      <c r="BK7" s="25">
        <v>322.92</v>
      </c>
      <c r="BL7" s="25">
        <v>303.45999999999998</v>
      </c>
      <c r="BM7" s="25">
        <v>307.27999999999997</v>
      </c>
      <c r="BN7" s="25">
        <v>304.02</v>
      </c>
      <c r="BO7" s="25">
        <v>265.93</v>
      </c>
      <c r="BP7" s="25">
        <v>106.33</v>
      </c>
      <c r="BQ7" s="25">
        <v>108.2</v>
      </c>
      <c r="BR7" s="25">
        <v>99.48</v>
      </c>
      <c r="BS7" s="25">
        <v>89.32</v>
      </c>
      <c r="BT7" s="25">
        <v>90.09</v>
      </c>
      <c r="BU7" s="25">
        <v>103.32</v>
      </c>
      <c r="BV7" s="25">
        <v>100.85</v>
      </c>
      <c r="BW7" s="25">
        <v>103.79</v>
      </c>
      <c r="BX7" s="25">
        <v>98.3</v>
      </c>
      <c r="BY7" s="25">
        <v>98.89</v>
      </c>
      <c r="BZ7" s="25">
        <v>97.82</v>
      </c>
      <c r="CA7" s="25">
        <v>134.81</v>
      </c>
      <c r="CB7" s="25">
        <v>130.68</v>
      </c>
      <c r="CC7" s="25">
        <v>142.69999999999999</v>
      </c>
      <c r="CD7" s="25">
        <v>159.28</v>
      </c>
      <c r="CE7" s="25">
        <v>158.79</v>
      </c>
      <c r="CF7" s="25">
        <v>168.56</v>
      </c>
      <c r="CG7" s="25">
        <v>167.1</v>
      </c>
      <c r="CH7" s="25">
        <v>167.86</v>
      </c>
      <c r="CI7" s="25">
        <v>173.68</v>
      </c>
      <c r="CJ7" s="25">
        <v>174.52</v>
      </c>
      <c r="CK7" s="25">
        <v>177.56</v>
      </c>
      <c r="CL7" s="25">
        <v>62.79</v>
      </c>
      <c r="CM7" s="25">
        <v>63.16</v>
      </c>
      <c r="CN7" s="25">
        <v>63.37</v>
      </c>
      <c r="CO7" s="25">
        <v>63.86</v>
      </c>
      <c r="CP7" s="25">
        <v>63.88</v>
      </c>
      <c r="CQ7" s="25">
        <v>59.51</v>
      </c>
      <c r="CR7" s="25">
        <v>59.91</v>
      </c>
      <c r="CS7" s="25">
        <v>59.4</v>
      </c>
      <c r="CT7" s="25">
        <v>59.24</v>
      </c>
      <c r="CU7" s="25">
        <v>58.77</v>
      </c>
      <c r="CV7" s="25">
        <v>59.81</v>
      </c>
      <c r="CW7" s="25">
        <v>94.3</v>
      </c>
      <c r="CX7" s="25">
        <v>97.47</v>
      </c>
      <c r="CY7" s="25">
        <v>96.93</v>
      </c>
      <c r="CZ7" s="25">
        <v>94.39</v>
      </c>
      <c r="DA7" s="25">
        <v>92.82</v>
      </c>
      <c r="DB7" s="25">
        <v>87.08</v>
      </c>
      <c r="DC7" s="25">
        <v>87.26</v>
      </c>
      <c r="DD7" s="25">
        <v>87.57</v>
      </c>
      <c r="DE7" s="25">
        <v>87.26</v>
      </c>
      <c r="DF7" s="25">
        <v>86.95</v>
      </c>
      <c r="DG7" s="25">
        <v>89.42</v>
      </c>
      <c r="DH7" s="25">
        <v>44.06</v>
      </c>
      <c r="DI7" s="25">
        <v>45.17</v>
      </c>
      <c r="DJ7" s="25">
        <v>44.95</v>
      </c>
      <c r="DK7" s="25">
        <v>46.53</v>
      </c>
      <c r="DL7" s="25">
        <v>46.63</v>
      </c>
      <c r="DM7" s="25">
        <v>48.55</v>
      </c>
      <c r="DN7" s="25">
        <v>49.2</v>
      </c>
      <c r="DO7" s="25">
        <v>50.01</v>
      </c>
      <c r="DP7" s="25">
        <v>50.99</v>
      </c>
      <c r="DQ7" s="25">
        <v>51.79</v>
      </c>
      <c r="DR7" s="25">
        <v>52.02</v>
      </c>
      <c r="DS7" s="25">
        <v>19.46</v>
      </c>
      <c r="DT7" s="25">
        <v>19.350000000000001</v>
      </c>
      <c r="DU7" s="25">
        <v>19.62</v>
      </c>
      <c r="DV7" s="25">
        <v>20.56</v>
      </c>
      <c r="DW7" s="25">
        <v>25.65</v>
      </c>
      <c r="DX7" s="25">
        <v>17.11</v>
      </c>
      <c r="DY7" s="25">
        <v>18.329999999999998</v>
      </c>
      <c r="DZ7" s="25">
        <v>20.27</v>
      </c>
      <c r="EA7" s="25">
        <v>21.69</v>
      </c>
      <c r="EB7" s="25">
        <v>23.19</v>
      </c>
      <c r="EC7" s="25">
        <v>25.37</v>
      </c>
      <c r="ED7" s="25">
        <v>0.98</v>
      </c>
      <c r="EE7" s="25">
        <v>0.75</v>
      </c>
      <c r="EF7" s="25">
        <v>1.05</v>
      </c>
      <c r="EG7" s="25">
        <v>0.62</v>
      </c>
      <c r="EH7" s="25">
        <v>0.62</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宍倉 航大</cp:lastModifiedBy>
  <cp:lastPrinted>2025-01-28T07:11:56Z</cp:lastPrinted>
  <dcterms:created xsi:type="dcterms:W3CDTF">2025-01-24T06:47:16Z</dcterms:created>
  <dcterms:modified xsi:type="dcterms:W3CDTF">2025-01-28T07:12:58Z</dcterms:modified>
  <cp:category/>
</cp:coreProperties>
</file>