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0801経営業務課\2025年度\1.財務経営係\99.雑\調査物等（作成中）\20260309令和６年度決算に係る経営比較分析表の公表について\"/>
    </mc:Choice>
  </mc:AlternateContent>
  <xr:revisionPtr revIDLastSave="0" documentId="13_ncr:1_{3905443B-D1D3-4C00-9E5C-9494D286D04C}" xr6:coauthVersionLast="47" xr6:coauthVersionMax="47" xr10:uidLastSave="{00000000-0000-0000-0000-000000000000}"/>
  <workbookProtection workbookAlgorithmName="SHA-512" workbookHashValue="ZPluAi2dsP5V66cm4oEFInP7e1e8YmKdLhHSNYH3pmzHVZAQHFeWiKrta1KtfvxPLdhdVN4etB93u9VDBYqfKg==" workbookSaltValue="yfRXqoOmS/d42kpS7aG+Rg=="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L10" i="4"/>
  <c r="W10" i="4"/>
  <c r="I10" i="4"/>
  <c r="B10" i="4"/>
  <c r="BB8" i="4"/>
  <c r="AL8" i="4"/>
  <c r="AD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<sst xmlns="http://schemas.openxmlformats.org/spreadsheetml/2006/main" count="228" uniqueCount="112">
  <si>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</si>
  <si>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</si>
  <si>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</si>
  <si>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</si>
  <si>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</si>
  <si>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</si>
  <si>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</si>
  <si>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</si>
  <si>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</si>
  <si>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</si>
  <si>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</si>
  <si>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</si>
  <si>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</si>
  <si>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</si>
  <si>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</si>
  <si>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</si>
  <si>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</si>
  <si>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</si>
  <si>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</si>
  <si>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</si>
  <si>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</si>
  <si>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</si>
  <si>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</si>
  <si>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</si>
  <si>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</si>
  <si>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</si>
  <si>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</si>
  <si>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</si>
  <si>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</si>
  <si>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</si>
  <si>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</si>
  <si>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</si>
  <si>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</si>
  <si>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</si>
  <si>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</si>
  <si>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</si>
  <si>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</si>
  <si>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</si>
  <si>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</si>
  <si>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</si>
  <si>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</si>
  <si>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</si>
  <si>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</si>
  <si>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</si>
  <si>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</si>
  <si>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</si>
  <si>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</si>
  <si>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</si>
  <si>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</si>
  <si>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</si>
  <si>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</si>
  <si>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</si>
  <si>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</si>
  <si>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</si>
  <si>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</si>
  <si>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</si>
  <si>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</si>
  <si>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</si>
  <si>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</si>
  <si>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</si>
  <si>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</si>
  <si>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</si>
  <si>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</si>
  <si>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</si>
  <si>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</si>
  <si>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</si>
  <si>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</si>
  <si>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</si>
  <si>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</si>
  <si>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</si>
  <si>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</si>
  <si>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</si>
  <si>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</si>
  <si>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</si>
  <si>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</si>
  <si>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</si>
  <si>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</si>
  <si>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</si>
  <si>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</si>
  <si>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</si>
  <si>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</si>
  <si>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</si>
  <si>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</si>
  <si>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</si>
  <si>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</si>
  <si>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</si>
  <si>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</si>
  <si>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</si>
  <si>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</si>
  <si>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</si>
  <si>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</si>
  <si>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</si>
  <si>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</si>
  <si>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</si>
  <si>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</si>
  <si>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</si>
  <si>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</si>
  <si>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</si>
  <si>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</si>
  <si>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</si>
  <si>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</si>
  <si>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</si>
  <si>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</si>
  <si>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</si>
  <si>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</si>
  <si>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</si>
  <si>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</si>
  <si>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</si>
  <si>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</si>
  <si>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の水道事業は一定の効率性を保っているものの、近年の水需要の減少による給水収益の低下及び諸物価が上昇する中での老朽化した施設の維持管理・更新により給水原価が上昇しており、健全性の低下が進んでいる。資金の減少が続き運転資金の確保が困難であるため、令和7年度より水道料金の改定を予定している。
　個々の指標については、
　①「経常収支比率」、⑤「料金回収率」の低下、⑥「給水原価」の上昇は、修繕費や受水費、減価償却費が増加しているためである。
　②「累積欠損金比率」は、令和４年度決算以降で純損失を計上したため発生しているが、利益積立金からの繰り入れにより解消している。
　③「流動比率」は年度末の未払金の状況により大きく増減するため変動が大きく、未払金が少なかったため平均に比べて非常に高い数値となっている。
　④「企業債残高対給水収益比率」は、令和４年度より企業債を借り入れており増加が続いているが、まだ平均に比べて少ない数値となっている。
　⑦「施設利用率」は類似団体平均値等と近い数値となっており、おおむね横ばいで推移している。
　⑧「有収率」は類似団体平均値等と比較して高い値で推移しており、管路が適切に維持管理されていることを示している。</t>
    <rPh sb="9" eb="11">
      <t>イッテイ</t>
    </rPh>
    <rPh sb="12" eb="15">
      <t>コウリツセイ</t>
    </rPh>
    <rPh sb="16" eb="17">
      <t>タモ</t>
    </rPh>
    <rPh sb="54" eb="55">
      <t>ナカ</t>
    </rPh>
    <rPh sb="75" eb="77">
      <t>キュウスイ</t>
    </rPh>
    <rPh sb="77" eb="79">
      <t>ゲンカ</t>
    </rPh>
    <rPh sb="80" eb="82">
      <t>ジョウショウ</t>
    </rPh>
    <rPh sb="87" eb="90">
      <t>ケンゼンセイ</t>
    </rPh>
    <rPh sb="91" eb="93">
      <t>テイカ</t>
    </rPh>
    <rPh sb="94" eb="95">
      <t>スス</t>
    </rPh>
    <rPh sb="100" eb="102">
      <t>シキン</t>
    </rPh>
    <rPh sb="106" eb="107">
      <t>ツヅ</t>
    </rPh>
    <rPh sb="108" eb="110">
      <t>ウンテン</t>
    </rPh>
    <rPh sb="110" eb="112">
      <t>シキン</t>
    </rPh>
    <rPh sb="113" eb="115">
      <t>カクホ</t>
    </rPh>
    <rPh sb="116" eb="118">
      <t>コンナン</t>
    </rPh>
    <rPh sb="203" eb="205">
      <t>ドウリョク</t>
    </rPh>
    <rPh sb="205" eb="206">
      <t>ヒ</t>
    </rPh>
    <rPh sb="207" eb="209">
      <t>ゲンカ</t>
    </rPh>
    <rPh sb="209" eb="211">
      <t>ショウキャク</t>
    </rPh>
    <rPh sb="211" eb="212">
      <t>ヒ</t>
    </rPh>
    <rPh sb="229" eb="231">
      <t>ルイセキ</t>
    </rPh>
    <rPh sb="231" eb="233">
      <t>ケッソン</t>
    </rPh>
    <rPh sb="233" eb="234">
      <t>キン</t>
    </rPh>
    <rPh sb="234" eb="236">
      <t>ヒリツ</t>
    </rPh>
    <rPh sb="239" eb="241">
      <t>レイワ</t>
    </rPh>
    <rPh sb="246" eb="248">
      <t>ケッサン</t>
    </rPh>
    <rPh sb="249" eb="250">
      <t>ジュン</t>
    </rPh>
    <rPh sb="250" eb="252">
      <t>ソンシツ</t>
    </rPh>
    <rPh sb="253" eb="255">
      <t>ケイジョウ</t>
    </rPh>
    <rPh sb="256" eb="258">
      <t>シンキ</t>
    </rPh>
    <rPh sb="259" eb="261">
      <t>ハッセイ</t>
    </rPh>
    <rPh sb="267" eb="269">
      <t>リエキ</t>
    </rPh>
    <rPh sb="269" eb="271">
      <t>ツミタテ</t>
    </rPh>
    <rPh sb="271" eb="272">
      <t>キン</t>
    </rPh>
    <rPh sb="275" eb="276">
      <t>ク</t>
    </rPh>
    <rPh sb="277" eb="278">
      <t>イ</t>
    </rPh>
    <rPh sb="282" eb="284">
      <t>カイショウ</t>
    </rPh>
    <rPh sb="304" eb="306">
      <t>ジョウキョウ</t>
    </rPh>
    <rPh sb="325" eb="328">
      <t>ミハライキン</t>
    </rPh>
    <rPh sb="329" eb="330">
      <t>スク</t>
    </rPh>
    <rPh sb="336" eb="338">
      <t>コトシ</t>
    </rPh>
    <rPh sb="339" eb="341">
      <t>ヘイキン</t>
    </rPh>
    <rPh sb="342" eb="343">
      <t>クラ</t>
    </rPh>
    <rPh sb="345" eb="347">
      <t>ヒジョウ</t>
    </rPh>
    <rPh sb="348" eb="349">
      <t>タカ</t>
    </rPh>
    <rPh sb="363" eb="365">
      <t>キギョウ</t>
    </rPh>
    <rPh sb="365" eb="366">
      <t>サイ</t>
    </rPh>
    <rPh sb="366" eb="368">
      <t>ザンダカ</t>
    </rPh>
    <rPh sb="368" eb="369">
      <t>タイ</t>
    </rPh>
    <rPh sb="369" eb="371">
      <t>キュウスイ</t>
    </rPh>
    <rPh sb="371" eb="373">
      <t>シュウエキ</t>
    </rPh>
    <rPh sb="373" eb="375">
      <t>ヒリツ</t>
    </rPh>
    <rPh sb="385" eb="387">
      <t>キギョウ</t>
    </rPh>
    <rPh sb="387" eb="388">
      <t>サイ</t>
    </rPh>
    <rPh sb="389" eb="390">
      <t>カ</t>
    </rPh>
    <rPh sb="393" eb="395">
      <t>ゾウカ</t>
    </rPh>
    <rPh sb="396" eb="397">
      <t>ツヅ</t>
    </rPh>
    <rPh sb="405" eb="407">
      <t>ヘイキン</t>
    </rPh>
    <rPh sb="408" eb="409">
      <t>クラ</t>
    </rPh>
    <rPh sb="411" eb="412">
      <t>スク</t>
    </rPh>
    <rPh sb="414" eb="416">
      <t>スウチ</t>
    </rPh>
    <rPh sb="502" eb="504">
      <t>カンロ</t>
    </rPh>
    <phoneticPr fontId="4"/>
  </si>
  <si>
    <t>　当市の水道施設の老朽化は着実に進んでおり、特に管路については、更新事業が老朽化に追い付いていない状況にある。市内の宅地開発等の時期を踏まえると、今後もその状況は続くと見込まれる。
　個々の指標については、
　①「有形固定資産減価償却率」は全国平均、類似団体平均値と比較して低い値となっており、良好である。
　②「管路経年化率」は平均的な数値となっているが、上昇傾向にある。今後、大規模開発等により布設された管路が経年化を迎えるため上昇が見込まれる。
　③「管路更新率」は平均的な数値となっているが、当該更新率では「管路経年化率」が上昇傾向にあることから、計画的・効率的な更新に取り組んでいく必要がある。</t>
    <rPh sb="212" eb="213">
      <t>ムカ</t>
    </rPh>
    <rPh sb="239" eb="240">
      <t>テキ</t>
    </rPh>
    <phoneticPr fontId="4"/>
  </si>
  <si>
    <t>　今後の水道事業の見通しとしては、人口減少に伴い給水収益の増加が見込めない中で、諸物価の高騰による給水原価の上昇や老朽化した施設の更新需要の増加が想定される。また、経費削減のため人員を減らしてきた中で、技術のある人材の確保が厳しくなってきている。
　そのような状況の中でも水道事業を持続可能とするため、各種指標を用いて経営の健全性・効率性の把握に努めるとともに、アセットマネジメントや経営戦略などに基づく計画的・効率的な事業経営を実践していくことが重要である。
　また、将来にわたって経営の健全性を維持するため、各種計画に基づき適正な料金水準について定期的に検討していく必要がある。</t>
    <rPh sb="17" eb="19">
      <t>ジンコウ</t>
    </rPh>
    <rPh sb="19" eb="21">
      <t>ゲンショウ</t>
    </rPh>
    <rPh sb="22" eb="23">
      <t>トモナ</t>
    </rPh>
    <rPh sb="24" eb="26">
      <t>キュウスイ</t>
    </rPh>
    <rPh sb="57" eb="60">
      <t>ロウキュウカ</t>
    </rPh>
    <rPh sb="62" eb="64">
      <t>シセツ</t>
    </rPh>
    <rPh sb="70" eb="72">
      <t>ゾウカ</t>
    </rPh>
    <rPh sb="82" eb="84">
      <t>ケイヒ</t>
    </rPh>
    <rPh sb="84" eb="86">
      <t>サクゲン</t>
    </rPh>
    <rPh sb="89" eb="91">
      <t>ジンイン</t>
    </rPh>
    <rPh sb="92" eb="93">
      <t>ヘ</t>
    </rPh>
    <rPh sb="98" eb="99">
      <t>ナカ</t>
    </rPh>
    <rPh sb="101" eb="103">
      <t>ギジュツ</t>
    </rPh>
    <rPh sb="106" eb="108">
      <t>ジンザイ</t>
    </rPh>
    <rPh sb="109" eb="111">
      <t>カクホ</t>
    </rPh>
    <rPh sb="112" eb="113">
      <t>キビ</t>
    </rPh>
    <rPh sb="257" eb="259">
      <t>カクシュ</t>
    </rPh>
    <rPh sb="259" eb="261">
      <t>ケイカク</t>
    </rPh>
    <rPh sb="262" eb="263">
      <t>モト</t>
    </rPh>
    <rPh sb="286" eb="2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</si>
</sst>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0.75</c:v>
                </c:pt>
                <c:pt idx="1">
                  <c:v>1.05</c:v>
                </c:pt>
                <c:pt idx="2">
                  <c:v>0.62</c:v>
                </c:pt>
                <c:pt idx="3">
                  <c:v>0.62</c:v>
                </c:pt>
                <c:pt idx="4">
                  <c:v>0.56999999999999995</c:v>
                </c:pt>
              </c:numCache>
            </c:numRef>
          </c:val>
          <c:extLst>
            <c:ext xmlns:c16="http://schemas.microsoft.com/office/drawing/2014/chart" uri="{C3380CC4-5D6E-409C-BE32-E72D297353CC}">
              <c16:uniqueId val="{00000000-6BC7-468F-AC96-3C494EE259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BC7-468F-AC96-3C494EE259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63.16</c:v>
                </c:pt>
                <c:pt idx="1">
                  <c:v>63.37</c:v>
                </c:pt>
                <c:pt idx="2">
                  <c:v>63.86</c:v>
                </c:pt>
                <c:pt idx="3">
                  <c:v>63.88</c:v>
                </c:pt>
                <c:pt idx="4">
                  <c:v>63.91</c:v>
                </c:pt>
              </c:numCache>
            </c:numRef>
          </c:val>
          <c:extLst>
            <c:ext xmlns:c16="http://schemas.microsoft.com/office/drawing/2014/chart" uri="{C3380CC4-5D6E-409C-BE32-E72D297353CC}">
              <c16:uniqueId val="{00000000-62D1-41F8-A7A6-1D07CBDBC8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2D1-41F8-A7A6-1D07CBDBC8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97.47</c:v>
                </c:pt>
                <c:pt idx="1">
                  <c:v>96.93</c:v>
                </c:pt>
                <c:pt idx="2">
                  <c:v>94.39</c:v>
                </c:pt>
                <c:pt idx="3">
                  <c:v>92.82</c:v>
                </c:pt>
                <c:pt idx="4">
                  <c:v>92.46</c:v>
                </c:pt>
              </c:numCache>
            </c:numRef>
          </c:val>
          <c:extLst>
            <c:ext xmlns:c16="http://schemas.microsoft.com/office/drawing/2014/chart" uri="{C3380CC4-5D6E-409C-BE32-E72D297353CC}">
              <c16:uniqueId val="{00000000-1536-4D55-9737-BCD06F34A4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1536-4D55-9737-BCD06F34A4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118.17</c:v>
                </c:pt>
                <c:pt idx="1">
                  <c:v>108.31</c:v>
                </c:pt>
                <c:pt idx="2">
                  <c:v>99.7</c:v>
                </c:pt>
                <c:pt idx="3">
                  <c:v>99.18</c:v>
                </c:pt>
                <c:pt idx="4">
                  <c:v>91.71</c:v>
                </c:pt>
              </c:numCache>
            </c:numRef>
          </c:val>
          <c:extLst>
            <c:ext xmlns:c16="http://schemas.microsoft.com/office/drawing/2014/chart" uri="{C3380CC4-5D6E-409C-BE32-E72D297353CC}">
              <c16:uniqueId val="{00000000-7382-443C-83B7-ACCD9D70B0B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382-443C-83B7-ACCD9D70B0B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45.17</c:v>
                </c:pt>
                <c:pt idx="1">
                  <c:v>44.95</c:v>
                </c:pt>
                <c:pt idx="2">
                  <c:v>46.53</c:v>
                </c:pt>
                <c:pt idx="3">
                  <c:v>46.63</c:v>
                </c:pt>
                <c:pt idx="4">
                  <c:v>47.66</c:v>
                </c:pt>
              </c:numCache>
            </c:numRef>
          </c:val>
          <c:extLst>
            <c:ext xmlns:c16="http://schemas.microsoft.com/office/drawing/2014/chart" uri="{C3380CC4-5D6E-409C-BE32-E72D297353CC}">
              <c16:uniqueId val="{00000000-5F26-4479-841F-D99D62962F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5F26-4479-841F-D99D62962F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19.350000000000001</c:v>
                </c:pt>
                <c:pt idx="1">
                  <c:v>19.62</c:v>
                </c:pt>
                <c:pt idx="2">
                  <c:v>20.56</c:v>
                </c:pt>
                <c:pt idx="3">
                  <c:v>25.65</c:v>
                </c:pt>
                <c:pt idx="4">
                  <c:v>26.48</c:v>
                </c:pt>
              </c:numCache>
            </c:numRef>
          </c:val>
          <c:extLst>
            <c:ext xmlns:c16="http://schemas.microsoft.com/office/drawing/2014/chart" uri="{C3380CC4-5D6E-409C-BE32-E72D297353CC}">
              <c16:uniqueId val="{00000000-CC1A-4B2C-B4A7-9912AE5FE2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CC1A-4B2C-B4A7-9912AE5FE2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0.39</c:v>
                </c:pt>
                <c:pt idx="3" formatCode="#,##0.00;&quot;△&quot;#,##0.00;&quot;-&quot;">
                  <c:v>1.06</c:v>
                </c:pt>
                <c:pt idx="4" formatCode="#,##0.00;&quot;△&quot;#,##0.00;&quot;-&quot;">
                  <c:v>11.43</c:v>
                </c:pt>
              </c:numCache>
            </c:numRef>
          </c:val>
          <c:extLst>
            <c:ext xmlns:c16="http://schemas.microsoft.com/office/drawing/2014/chart" uri="{C3380CC4-5D6E-409C-BE32-E72D297353CC}">
              <c16:uniqueId val="{00000000-7025-4A09-B692-09AB8634E1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025-4A09-B692-09AB8634E1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933.44</c:v>
                </c:pt>
                <c:pt idx="1">
                  <c:v>386.34</c:v>
                </c:pt>
                <c:pt idx="2">
                  <c:v>1195.3</c:v>
                </c:pt>
                <c:pt idx="3">
                  <c:v>791.6</c:v>
                </c:pt>
                <c:pt idx="4">
                  <c:v>1230.53</c:v>
                </c:pt>
              </c:numCache>
            </c:numRef>
          </c:val>
          <c:extLst>
            <c:ext xmlns:c16="http://schemas.microsoft.com/office/drawing/2014/chart" uri="{C3380CC4-5D6E-409C-BE32-E72D297353CC}">
              <c16:uniqueId val="{00000000-122C-4438-917E-F597D4C43C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122C-4438-917E-F597D4C43C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formatCode="#,##0.00;&quot;△&quot;#,##0.00;&quot;-&quot;">
                  <c:v>30.91</c:v>
                </c:pt>
                <c:pt idx="3" formatCode="#,##0.00;&quot;△&quot;#,##0.00;&quot;-&quot;">
                  <c:v>57.57</c:v>
                </c:pt>
                <c:pt idx="4" formatCode="#,##0.00;&quot;△&quot;#,##0.00;&quot;-&quot;">
                  <c:v>81.93</c:v>
                </c:pt>
              </c:numCache>
            </c:numRef>
          </c:val>
          <c:extLst>
            <c:ext xmlns:c16="http://schemas.microsoft.com/office/drawing/2014/chart" uri="{C3380CC4-5D6E-409C-BE32-E72D297353CC}">
              <c16:uniqueId val="{00000000-C1F6-4465-A583-0A07263CF81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1F6-4465-A583-0A07263CF81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108.2</c:v>
                </c:pt>
                <c:pt idx="1">
                  <c:v>99.48</c:v>
                </c:pt>
                <c:pt idx="2">
                  <c:v>89.32</c:v>
                </c:pt>
                <c:pt idx="3">
                  <c:v>90.09</c:v>
                </c:pt>
                <c:pt idx="4">
                  <c:v>82.98</c:v>
                </c:pt>
              </c:numCache>
            </c:numRef>
          </c:val>
          <c:extLst>
            <c:ext xmlns:c16="http://schemas.microsoft.com/office/drawing/2014/chart" uri="{C3380CC4-5D6E-409C-BE32-E72D297353CC}">
              <c16:uniqueId val="{00000000-15C5-4D17-B8A4-983F1E1921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5C5-4D17-B8A4-983F1E1921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130.68</c:v>
                </c:pt>
                <c:pt idx="1">
                  <c:v>142.69999999999999</c:v>
                </c:pt>
                <c:pt idx="2">
                  <c:v>159.28</c:v>
                </c:pt>
                <c:pt idx="3">
                  <c:v>158.79</c:v>
                </c:pt>
                <c:pt idx="4">
                  <c:v>172.66</c:v>
                </c:pt>
              </c:numCache>
            </c:numRef>
          </c:val>
          <c:extLst>
            <c:ext xmlns:c16="http://schemas.microsoft.com/office/drawing/2014/chart" uri="{C3380CC4-5D6E-409C-BE32-E72D297353CC}">
              <c16:uniqueId val="{00000000-6D85-4715-9573-A24BEC077C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6D85-4715-9573-A24BEC077C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J74" sqref="CJ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千葉県　四街道市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96424</v>
      </c>
      <c r="AM8" s="44"/>
      <c r="AN8" s="44"/>
      <c r="AO8" s="44"/>
      <c r="AP8" s="44"/>
      <c r="AQ8" s="44"/>
      <c r="AR8" s="44"/>
      <c r="AS8" s="44"/>
      <c r="AT8" s="45">
        <f>データ!$S$6</f>
        <v>34.520000000000003</v>
      </c>
      <c r="AU8" s="46"/>
      <c r="AV8" s="46"/>
      <c r="AW8" s="46"/>
      <c r="AX8" s="46"/>
      <c r="AY8" s="46"/>
      <c r="AZ8" s="46"/>
      <c r="BA8" s="46"/>
      <c r="BB8" s="47">
        <f>データ!$T$6</f>
        <v>2793.28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93.83</v>
      </c>
      <c r="J10" s="46"/>
      <c r="K10" s="46"/>
      <c r="L10" s="46"/>
      <c r="M10" s="46"/>
      <c r="N10" s="46"/>
      <c r="O10" s="80"/>
      <c r="P10" s="47">
        <f>データ!$P$6</f>
        <v>98.11</v>
      </c>
      <c r="Q10" s="47"/>
      <c r="R10" s="47"/>
      <c r="S10" s="47"/>
      <c r="T10" s="47"/>
      <c r="U10" s="47"/>
      <c r="V10" s="47"/>
      <c r="W10" s="44">
        <f>データ!$Q$6</f>
        <v>2310</v>
      </c>
      <c r="X10" s="44"/>
      <c r="Y10" s="44"/>
      <c r="Z10" s="44"/>
      <c r="AA10" s="44"/>
      <c r="AB10" s="44"/>
      <c r="AC10" s="44"/>
      <c r="AD10" s="2"/>
      <c r="AE10" s="2"/>
      <c r="AF10" s="2"/>
      <c r="AG10" s="2"/>
      <c r="AH10" s="2"/>
      <c r="AI10" s="2"/>
      <c r="AJ10" s="2"/>
      <c r="AK10" s="2"/>
      <c r="AL10" s="44">
        <f>データ!$U$6</f>
        <v>96165</v>
      </c>
      <c r="AM10" s="44"/>
      <c r="AN10" s="44"/>
      <c r="AO10" s="44"/>
      <c r="AP10" s="44"/>
      <c r="AQ10" s="44"/>
      <c r="AR10" s="44"/>
      <c r="AS10" s="44"/>
      <c r="AT10" s="45">
        <f>データ!$V$6</f>
        <v>34.9</v>
      </c>
      <c r="AU10" s="46"/>
      <c r="AV10" s="46"/>
      <c r="AW10" s="46"/>
      <c r="AX10" s="46"/>
      <c r="AY10" s="46"/>
      <c r="AZ10" s="46"/>
      <c r="BA10" s="46"/>
      <c r="BB10" s="47">
        <f>データ!$W$6</f>
        <v>2755.44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er5ja/C4P1JjV6L85qIh+jkFaNMKEWGle2jkJH4H5C/zwKULkms/Dv4aVuvfUe5ykwBW+S44mF5D+tcVBomg==" saltValue="D1ZB1x77ighwO1/HUBWYn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122289</v>
      </c>
      <c r="D6" s="20">
        <f t="shared" si="3"/>
        <v>46</v>
      </c>
      <c r="E6" s="20">
        <f t="shared" si="3"/>
        <v>1</v>
      </c>
      <c r="F6" s="20">
        <f t="shared" si="3"/>
        <v>0</v>
      </c>
      <c r="G6" s="20">
        <f t="shared" si="3"/>
        <v>1</v>
      </c>
      <c r="H6" s="20" t="str">
        <f t="shared" si="3"/>
        <v>千葉県　四街道市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93.83</v>
      </c>
      <c r="P6" s="21">
        <f t="shared" si="3"/>
        <v>98.11</v>
      </c>
      <c r="Q6" s="21">
        <f t="shared" si="3"/>
        <v>2310</v>
      </c>
      <c r="R6" s="21">
        <f t="shared" si="3"/>
        <v>96424</v>
      </c>
      <c r="S6" s="21">
        <f t="shared" si="3"/>
        <v>34.520000000000003</v>
      </c>
      <c r="T6" s="21">
        <f t="shared" si="3"/>
        <v>2793.28</v>
      </c>
      <c r="U6" s="21">
        <f t="shared" si="3"/>
        <v>96165</v>
      </c>
      <c r="V6" s="21">
        <f t="shared" si="3"/>
        <v>34.9</v>
      </c>
      <c r="W6" s="21">
        <f t="shared" si="3"/>
        <v>2755.44</v>
      </c>
      <c r="X6" s="22">
        <f>IF(X7="",NA(),X7)</f>
        <v>118.17</v>
      </c>
      <c r="Y6" s="22">
        <f t="shared" ref="Y6:AG6" si="4">IF(Y7="",NA(),Y7)</f>
        <v>108.31</v>
      </c>
      <c r="Z6" s="22">
        <f t="shared" si="4"/>
        <v>99.7</v>
      </c>
      <c r="AA6" s="22">
        <f t="shared" si="4"/>
        <v>99.18</v>
      </c>
      <c r="AB6" s="22">
        <f t="shared" si="4"/>
        <v>91.71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2">
        <f t="shared" si="5"/>
        <v>0.39</v>
      </c>
      <c r="AL6" s="22">
        <f t="shared" si="5"/>
        <v>1.06</v>
      </c>
      <c r="AM6" s="22">
        <f t="shared" si="5"/>
        <v>11.43</v>
      </c>
      <c r="AN6" s="22">
        <f t="shared" si="5"/>
        <v>0.92</v>
      </c>
      <c r="AO6" s="22">
        <f t="shared" si="5"/>
        <v>0.87</v>
      </c>
      <c r="AP6" s="22">
        <f t="shared" si="5"/>
        <v>0.93</v>
      </c>
      <c r="AQ6" s="22">
        <f t="shared" si="5"/>
        <v>1.02</v>
      </c>
      <c r="AR6" s="22">
        <f t="shared" si="5"/>
        <v>1.24</v>
      </c>
      <c r="AS6" s="21" t="str">
        <f>IF(AS7="","",IF(AS7="-","【-】","【"&amp;SUBSTITUTE(TEXT(AS7,"#,##0.00"),"-","△")&amp;"】"))</f>
        <v>【1.61】</v>
      </c>
      <c r="AT6" s="22">
        <f>IF(AT7="",NA(),AT7)</f>
        <v>933.44</v>
      </c>
      <c r="AU6" s="22">
        <f t="shared" ref="AU6:BC6" si="6">IF(AU7="",NA(),AU7)</f>
        <v>386.34</v>
      </c>
      <c r="AV6" s="22">
        <f t="shared" si="6"/>
        <v>1195.3</v>
      </c>
      <c r="AW6" s="22">
        <f t="shared" si="6"/>
        <v>791.6</v>
      </c>
      <c r="AX6" s="22">
        <f t="shared" si="6"/>
        <v>1230.53</v>
      </c>
      <c r="AY6" s="22">
        <f t="shared" si="6"/>
        <v>350.79</v>
      </c>
      <c r="AZ6" s="22">
        <f t="shared" si="6"/>
        <v>354.57</v>
      </c>
      <c r="BA6" s="22">
        <f t="shared" si="6"/>
        <v>357.74</v>
      </c>
      <c r="BB6" s="22">
        <f t="shared" si="6"/>
        <v>344.88</v>
      </c>
      <c r="BC6" s="22">
        <f t="shared" si="6"/>
        <v>326.02</v>
      </c>
      <c r="BD6" s="21" t="str">
        <f>IF(BD7="","",IF(BD7="-","【-】","【"&amp;SUBSTITUTE(TEXT(BD7,"#,##0.00"),"-","△")&amp;"】"))</f>
        <v>【239.69】</v>
      </c>
      <c r="BE6" s="21">
        <f>IF(BE7="",NA(),BE7)</f>
        <v>0</v>
      </c>
      <c r="BF6" s="21">
        <f t="shared" ref="BF6:BN6" si="7">IF(BF7="",NA(),BF7)</f>
        <v>0</v>
      </c>
      <c r="BG6" s="22">
        <f t="shared" si="7"/>
        <v>30.91</v>
      </c>
      <c r="BH6" s="22">
        <f t="shared" si="7"/>
        <v>57.57</v>
      </c>
      <c r="BI6" s="22">
        <f t="shared" si="7"/>
        <v>81.93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108.2</v>
      </c>
      <c r="BQ6" s="22">
        <f t="shared" ref="BQ6:BY6" si="8">IF(BQ7="",NA(),BQ7)</f>
        <v>99.48</v>
      </c>
      <c r="BR6" s="22">
        <f t="shared" si="8"/>
        <v>89.32</v>
      </c>
      <c r="BS6" s="22">
        <f t="shared" si="8"/>
        <v>90.09</v>
      </c>
      <c r="BT6" s="22">
        <f t="shared" si="8"/>
        <v>82.98</v>
      </c>
      <c r="BU6" s="22">
        <f t="shared" si="8"/>
        <v>100.85</v>
      </c>
      <c r="BV6" s="22">
        <f t="shared" si="8"/>
        <v>103.79</v>
      </c>
      <c r="BW6" s="22">
        <f t="shared" si="8"/>
        <v>98.3</v>
      </c>
      <c r="BX6" s="22">
        <f t="shared" si="8"/>
        <v>98.89</v>
      </c>
      <c r="BY6" s="22">
        <f t="shared" si="8"/>
        <v>99.25</v>
      </c>
      <c r="BZ6" s="21" t="str">
        <f>IF(BZ7="","",IF(BZ7="-","【-】","【"&amp;SUBSTITUTE(TEXT(BZ7,"#,##0.00"),"-","△")&amp;"】"))</f>
        <v>【97.59】</v>
      </c>
      <c r="CA6" s="22">
        <f>IF(CA7="",NA(),CA7)</f>
        <v>130.68</v>
      </c>
      <c r="CB6" s="22">
        <f t="shared" ref="CB6:CJ6" si="9">IF(CB7="",NA(),CB7)</f>
        <v>142.69999999999999</v>
      </c>
      <c r="CC6" s="22">
        <f t="shared" si="9"/>
        <v>159.28</v>
      </c>
      <c r="CD6" s="22">
        <f t="shared" si="9"/>
        <v>158.79</v>
      </c>
      <c r="CE6" s="22">
        <f t="shared" si="9"/>
        <v>172.66</v>
      </c>
      <c r="CF6" s="22">
        <f t="shared" si="9"/>
        <v>167.1</v>
      </c>
      <c r="CG6" s="22">
        <f t="shared" si="9"/>
        <v>167.86</v>
      </c>
      <c r="CH6" s="22">
        <f t="shared" si="9"/>
        <v>173.68</v>
      </c>
      <c r="CI6" s="22">
        <f t="shared" si="9"/>
        <v>174.52</v>
      </c>
      <c r="CJ6" s="22">
        <f t="shared" si="9"/>
        <v>178.92</v>
      </c>
      <c r="CK6" s="21" t="str">
        <f>IF(CK7="","",IF(CK7="-","【-】","【"&amp;SUBSTITUTE(TEXT(CK7,"#,##0.00"),"-","△")&amp;"】"))</f>
        <v>【181.66】</v>
      </c>
      <c r="CL6" s="22">
        <f>IF(CL7="",NA(),CL7)</f>
        <v>63.16</v>
      </c>
      <c r="CM6" s="22">
        <f t="shared" ref="CM6:CU6" si="10">IF(CM7="",NA(),CM7)</f>
        <v>63.37</v>
      </c>
      <c r="CN6" s="22">
        <f t="shared" si="10"/>
        <v>63.86</v>
      </c>
      <c r="CO6" s="22">
        <f t="shared" si="10"/>
        <v>63.88</v>
      </c>
      <c r="CP6" s="22">
        <f t="shared" si="10"/>
        <v>63.91</v>
      </c>
      <c r="CQ6" s="22">
        <f t="shared" si="10"/>
        <v>59.91</v>
      </c>
      <c r="CR6" s="22">
        <f t="shared" si="10"/>
        <v>59.4</v>
      </c>
      <c r="CS6" s="22">
        <f t="shared" si="10"/>
        <v>59.24</v>
      </c>
      <c r="CT6" s="22">
        <f t="shared" si="10"/>
        <v>58.77</v>
      </c>
      <c r="CU6" s="22">
        <f t="shared" si="10"/>
        <v>59.17</v>
      </c>
      <c r="CV6" s="21" t="str">
        <f>IF(CV7="","",IF(CV7="-","【-】","【"&amp;SUBSTITUTE(TEXT(CV7,"#,##0.00"),"-","△")&amp;"】"))</f>
        <v>【60.21】</v>
      </c>
      <c r="CW6" s="22">
        <f>IF(CW7="",NA(),CW7)</f>
        <v>97.47</v>
      </c>
      <c r="CX6" s="22">
        <f t="shared" ref="CX6:DF6" si="11">IF(CX7="",NA(),CX7)</f>
        <v>96.93</v>
      </c>
      <c r="CY6" s="22">
        <f t="shared" si="11"/>
        <v>94.39</v>
      </c>
      <c r="CZ6" s="22">
        <f t="shared" si="11"/>
        <v>92.82</v>
      </c>
      <c r="DA6" s="22">
        <f t="shared" si="11"/>
        <v>92.46</v>
      </c>
      <c r="DB6" s="22">
        <f t="shared" si="11"/>
        <v>87.26</v>
      </c>
      <c r="DC6" s="22">
        <f t="shared" si="11"/>
        <v>87.57</v>
      </c>
      <c r="DD6" s="22">
        <f t="shared" si="11"/>
        <v>87.26</v>
      </c>
      <c r="DE6" s="22">
        <f t="shared" si="11"/>
        <v>86.95</v>
      </c>
      <c r="DF6" s="22">
        <f t="shared" si="11"/>
        <v>86.58</v>
      </c>
      <c r="DG6" s="21" t="str">
        <f>IF(DG7="","",IF(DG7="-","【-】","【"&amp;SUBSTITUTE(TEXT(DG7,"#,##0.00"),"-","△")&amp;"】"))</f>
        <v>【89.21】</v>
      </c>
      <c r="DH6" s="22">
        <f>IF(DH7="",NA(),DH7)</f>
        <v>45.17</v>
      </c>
      <c r="DI6" s="22">
        <f t="shared" ref="DI6:DQ6" si="12">IF(DI7="",NA(),DI7)</f>
        <v>44.95</v>
      </c>
      <c r="DJ6" s="22">
        <f t="shared" si="12"/>
        <v>46.53</v>
      </c>
      <c r="DK6" s="22">
        <f t="shared" si="12"/>
        <v>46.63</v>
      </c>
      <c r="DL6" s="22">
        <f t="shared" si="12"/>
        <v>47.66</v>
      </c>
      <c r="DM6" s="22">
        <f t="shared" si="12"/>
        <v>49.2</v>
      </c>
      <c r="DN6" s="22">
        <f t="shared" si="12"/>
        <v>50.01</v>
      </c>
      <c r="DO6" s="22">
        <f t="shared" si="12"/>
        <v>50.99</v>
      </c>
      <c r="DP6" s="22">
        <f t="shared" si="12"/>
        <v>51.79</v>
      </c>
      <c r="DQ6" s="22">
        <f t="shared" si="12"/>
        <v>52.02</v>
      </c>
      <c r="DR6" s="21" t="str">
        <f>IF(DR7="","",IF(DR7="-","【-】","【"&amp;SUBSTITUTE(TEXT(DR7,"#,##0.00"),"-","△")&amp;"】"))</f>
        <v>【52.41】</v>
      </c>
      <c r="DS6" s="22">
        <f>IF(DS7="",NA(),DS7)</f>
        <v>19.350000000000001</v>
      </c>
      <c r="DT6" s="22">
        <f t="shared" ref="DT6:EB6" si="13">IF(DT7="",NA(),DT7)</f>
        <v>19.62</v>
      </c>
      <c r="DU6" s="22">
        <f t="shared" si="13"/>
        <v>20.56</v>
      </c>
      <c r="DV6" s="22">
        <f t="shared" si="13"/>
        <v>25.65</v>
      </c>
      <c r="DW6" s="22">
        <f t="shared" si="13"/>
        <v>26.48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0.75</v>
      </c>
      <c r="EE6" s="22">
        <f t="shared" ref="EE6:EM6" si="14">IF(EE7="",NA(),EE7)</f>
        <v>1.05</v>
      </c>
      <c r="EF6" s="22">
        <f t="shared" si="14"/>
        <v>0.62</v>
      </c>
      <c r="EG6" s="22">
        <f t="shared" si="14"/>
        <v>0.62</v>
      </c>
      <c r="EH6" s="22">
        <f t="shared" si="14"/>
        <v>0.56999999999999995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122289</v>
      </c>
      <c r="D7" s="24">
        <v>46</v>
      </c>
      <c r="E7" s="24">
        <v>1</v>
      </c>
      <c r="F7" s="24">
        <v>0</v>
      </c>
      <c r="G7" s="24">
        <v>1</v>
      </c>
      <c r="H7" s="24" t="s">
        <v>93</v>
      </c>
      <c r="I7" s="24" t="s">
        <v>94</v>
      </c>
      <c r="J7" s="24" t="s">
        <v>95</v>
      </c>
      <c r="K7" s="24" t="s">
        <v>96</v>
      </c>
      <c r="L7" s="24" t="s">
        <v>97</v>
      </c>
      <c r="M7" s="24" t="s">
        <v>98</v>
      </c>
      <c r="N7" s="25" t="s">
        <v>99</v>
      </c>
      <c r="O7" s="25">
        <v>93.83</v>
      </c>
      <c r="P7" s="25">
        <v>98.11</v>
      </c>
      <c r="Q7" s="25">
        <v>2310</v>
      </c>
      <c r="R7" s="25">
        <v>96424</v>
      </c>
      <c r="S7" s="25">
        <v>34.520000000000003</v>
      </c>
      <c r="T7" s="25">
        <v>2793.28</v>
      </c>
      <c r="U7" s="25">
        <v>96165</v>
      </c>
      <c r="V7" s="25">
        <v>34.9</v>
      </c>
      <c r="W7" s="25">
        <v>2755.44</v>
      </c>
      <c r="X7" s="25">
        <v>118.17</v>
      </c>
      <c r="Y7" s="25">
        <v>108.31</v>
      </c>
      <c r="Z7" s="25">
        <v>99.7</v>
      </c>
      <c r="AA7" s="25">
        <v>99.18</v>
      </c>
      <c r="AB7" s="25">
        <v>91.71</v>
      </c>
      <c r="AC7" s="25">
        <v>110.91</v>
      </c>
      <c r="AD7" s="25">
        <v>111.49</v>
      </c>
      <c r="AE7" s="25">
        <v>109.09</v>
      </c>
      <c r="AF7" s="25">
        <v>109.05</v>
      </c>
      <c r="AG7" s="25">
        <v>107.61</v>
      </c>
      <c r="AH7" s="25">
        <v>107.26</v>
      </c>
      <c r="AI7" s="25">
        <v>0</v>
      </c>
      <c r="AJ7" s="25">
        <v>0</v>
      </c>
      <c r="AK7" s="25">
        <v>0.39</v>
      </c>
      <c r="AL7" s="25">
        <v>1.06</v>
      </c>
      <c r="AM7" s="25">
        <v>11.43</v>
      </c>
      <c r="AN7" s="25">
        <v>0.92</v>
      </c>
      <c r="AO7" s="25">
        <v>0.87</v>
      </c>
      <c r="AP7" s="25">
        <v>0.93</v>
      </c>
      <c r="AQ7" s="25">
        <v>1.02</v>
      </c>
      <c r="AR7" s="25">
        <v>1.24</v>
      </c>
      <c r="AS7" s="25">
        <v>1.61</v>
      </c>
      <c r="AT7" s="25">
        <v>933.44</v>
      </c>
      <c r="AU7" s="25">
        <v>386.34</v>
      </c>
      <c r="AV7" s="25">
        <v>1195.3</v>
      </c>
      <c r="AW7" s="25">
        <v>791.6</v>
      </c>
      <c r="AX7" s="25">
        <v>1230.53</v>
      </c>
      <c r="AY7" s="25">
        <v>350.79</v>
      </c>
      <c r="AZ7" s="25">
        <v>354.57</v>
      </c>
      <c r="BA7" s="25">
        <v>357.74</v>
      </c>
      <c r="BB7" s="25">
        <v>344.88</v>
      </c>
      <c r="BC7" s="25">
        <v>326.02</v>
      </c>
      <c r="BD7" s="25">
        <v>239.69</v>
      </c>
      <c r="BE7" s="25">
        <v>0</v>
      </c>
      <c r="BF7" s="25">
        <v>0</v>
      </c>
      <c r="BG7" s="25">
        <v>30.91</v>
      </c>
      <c r="BH7" s="25">
        <v>57.57</v>
      </c>
      <c r="BI7" s="25">
        <v>81.93</v>
      </c>
      <c r="BJ7" s="25">
        <v>322.92</v>
      </c>
      <c r="BK7" s="25">
        <v>303.45999999999998</v>
      </c>
      <c r="BL7" s="25">
        <v>307.27999999999997</v>
      </c>
      <c r="BM7" s="25">
        <v>304.02</v>
      </c>
      <c r="BN7" s="25">
        <v>300.54000000000002</v>
      </c>
      <c r="BO7" s="25">
        <v>264.86</v>
      </c>
      <c r="BP7" s="25">
        <v>108.2</v>
      </c>
      <c r="BQ7" s="25">
        <v>99.48</v>
      </c>
      <c r="BR7" s="25">
        <v>89.32</v>
      </c>
      <c r="BS7" s="25">
        <v>90.09</v>
      </c>
      <c r="BT7" s="25">
        <v>82.98</v>
      </c>
      <c r="BU7" s="25">
        <v>100.85</v>
      </c>
      <c r="BV7" s="25">
        <v>103.79</v>
      </c>
      <c r="BW7" s="25">
        <v>98.3</v>
      </c>
      <c r="BX7" s="25">
        <v>98.89</v>
      </c>
      <c r="BY7" s="25">
        <v>99.25</v>
      </c>
      <c r="BZ7" s="25">
        <v>97.59</v>
      </c>
      <c r="CA7" s="25">
        <v>130.68</v>
      </c>
      <c r="CB7" s="25">
        <v>142.69999999999999</v>
      </c>
      <c r="CC7" s="25">
        <v>159.28</v>
      </c>
      <c r="CD7" s="25">
        <v>158.79</v>
      </c>
      <c r="CE7" s="25">
        <v>172.66</v>
      </c>
      <c r="CF7" s="25">
        <v>167.1</v>
      </c>
      <c r="CG7" s="25">
        <v>167.86</v>
      </c>
      <c r="CH7" s="25">
        <v>173.68</v>
      </c>
      <c r="CI7" s="25">
        <v>174.52</v>
      </c>
      <c r="CJ7" s="25">
        <v>178.92</v>
      </c>
      <c r="CK7" s="25">
        <v>181.66</v>
      </c>
      <c r="CL7" s="25">
        <v>63.16</v>
      </c>
      <c r="CM7" s="25">
        <v>63.37</v>
      </c>
      <c r="CN7" s="25">
        <v>63.86</v>
      </c>
      <c r="CO7" s="25">
        <v>63.88</v>
      </c>
      <c r="CP7" s="25">
        <v>63.91</v>
      </c>
      <c r="CQ7" s="25">
        <v>59.91</v>
      </c>
      <c r="CR7" s="25">
        <v>59.4</v>
      </c>
      <c r="CS7" s="25">
        <v>59.24</v>
      </c>
      <c r="CT7" s="25">
        <v>58.77</v>
      </c>
      <c r="CU7" s="25">
        <v>59.17</v>
      </c>
      <c r="CV7" s="25">
        <v>60.21</v>
      </c>
      <c r="CW7" s="25">
        <v>97.47</v>
      </c>
      <c r="CX7" s="25">
        <v>96.93</v>
      </c>
      <c r="CY7" s="25">
        <v>94.39</v>
      </c>
      <c r="CZ7" s="25">
        <v>92.82</v>
      </c>
      <c r="DA7" s="25">
        <v>92.46</v>
      </c>
      <c r="DB7" s="25">
        <v>87.26</v>
      </c>
      <c r="DC7" s="25">
        <v>87.57</v>
      </c>
      <c r="DD7" s="25">
        <v>87.26</v>
      </c>
      <c r="DE7" s="25">
        <v>86.95</v>
      </c>
      <c r="DF7" s="25">
        <v>86.58</v>
      </c>
      <c r="DG7" s="25">
        <v>89.21</v>
      </c>
      <c r="DH7" s="25">
        <v>45.17</v>
      </c>
      <c r="DI7" s="25">
        <v>44.95</v>
      </c>
      <c r="DJ7" s="25">
        <v>46.53</v>
      </c>
      <c r="DK7" s="25">
        <v>46.63</v>
      </c>
      <c r="DL7" s="25">
        <v>47.66</v>
      </c>
      <c r="DM7" s="25">
        <v>49.2</v>
      </c>
      <c r="DN7" s="25">
        <v>50.01</v>
      </c>
      <c r="DO7" s="25">
        <v>50.99</v>
      </c>
      <c r="DP7" s="25">
        <v>51.79</v>
      </c>
      <c r="DQ7" s="25">
        <v>52.02</v>
      </c>
      <c r="DR7" s="25">
        <v>52.41</v>
      </c>
      <c r="DS7" s="25">
        <v>19.350000000000001</v>
      </c>
      <c r="DT7" s="25">
        <v>19.62</v>
      </c>
      <c r="DU7" s="25">
        <v>20.56</v>
      </c>
      <c r="DV7" s="25">
        <v>25.65</v>
      </c>
      <c r="DW7" s="25">
        <v>26.48</v>
      </c>
      <c r="DX7" s="25">
        <v>18.329999999999998</v>
      </c>
      <c r="DY7" s="25">
        <v>20.27</v>
      </c>
      <c r="DZ7" s="25">
        <v>21.69</v>
      </c>
      <c r="EA7" s="25">
        <v>23.19</v>
      </c>
      <c r="EB7" s="25">
        <v>24.61</v>
      </c>
      <c r="EC7" s="25">
        <v>26.78</v>
      </c>
      <c r="ED7" s="25">
        <v>0.75</v>
      </c>
      <c r="EE7" s="25">
        <v>1.05</v>
      </c>
      <c r="EF7" s="25">
        <v>0.62</v>
      </c>
      <c r="EG7" s="25">
        <v>0.62</v>
      </c>
      <c r="EH7" s="25">
        <v>0.56999999999999995</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八ケ代 詢悟</cp:lastModifiedBy>
  <cp:lastPrinted>2026-01-21T10:05:56Z</cp:lastPrinted>
  <dcterms:created xsi:type="dcterms:W3CDTF">2025-12-12T09:14:31Z</dcterms:created>
  <dcterms:modified xsi:type="dcterms:W3CDTF">2026-03-25T02:23:12Z</dcterms:modified>
  <cp:category/>
</cp:coreProperties>
</file>