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3" Type="http://schemas.openxmlformats.org/officeDocument/2006/relationships/extended-properties" Target="docProps/app.xml" />
  <Relationship Id="rId2" Type="http://schemas.openxmlformats.org/package/2006/relationships/metadata/core-properties" Target="docProps/core.xml" /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T:\0106デジタル推進課\2025年度\04統計一般\03統計書,しおり\R7統計書作成\完成版\データ\"/>
    </mc:Choice>
  </mc:AlternateContent>
  <xr:revisionPtr revIDLastSave="0" documentId="13_ncr:1_{FE380F76-27C2-4598-90F9-B9DC2408552B}" xr6:coauthVersionLast="47" xr6:coauthVersionMax="47" xr10:uidLastSave="{00000000-0000-0000-0000-000000000000}"/>
  <bookViews>
    <workbookView xWindow="-120" yWindow="-120" windowWidth="29040" windowHeight="15840" tabRatio="643" xr2:uid="{00000000-000D-0000-FFFF-FFFF00000000}"/>
  </bookViews>
  <sheets>
    <sheet name="0701" sheetId="3" r:id="rId1"/>
    <sheet name="0702" sheetId="5" r:id="rId2"/>
    <sheet name="0703" sheetId="14" r:id="rId3"/>
    <sheet name="0704" sheetId="15" r:id="rId4"/>
    <sheet name="0705" sheetId="11" r:id="rId5"/>
    <sheet name="0706" sheetId="16" r:id="rId6"/>
  </sheets>
  <definedNames>
    <definedName name="_xlnm.Print_Area" localSheetId="2">'0703'!$A$1:$M$57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" i="15" l="1"/>
  <c r="B17" i="15"/>
  <c r="C16" i="15"/>
  <c r="B16" i="15"/>
  <c r="D28" i="14"/>
  <c r="B28" i="14"/>
  <c r="D26" i="14"/>
  <c r="B26" i="14"/>
  <c r="D20" i="14"/>
  <c r="B20" i="14"/>
  <c r="B18" i="14"/>
  <c r="M16" i="14"/>
  <c r="J16" i="14"/>
  <c r="I16" i="14"/>
  <c r="D16" i="14"/>
  <c r="C16" i="14"/>
  <c r="B16" i="14" s="1"/>
  <c r="B14" i="14"/>
  <c r="H28" i="5" l="1"/>
  <c r="H27" i="5"/>
  <c r="H26" i="5"/>
  <c r="H25" i="5"/>
  <c r="H24" i="5"/>
  <c r="H22" i="5"/>
  <c r="H21" i="5"/>
  <c r="H20" i="5"/>
  <c r="H19" i="5"/>
  <c r="H18" i="5"/>
  <c r="H17" i="5"/>
  <c r="H16" i="5"/>
  <c r="H15" i="5"/>
  <c r="H14" i="5"/>
  <c r="H13" i="5"/>
  <c r="H12" i="5"/>
  <c r="H10" i="5"/>
  <c r="H9" i="5"/>
  <c r="H8" i="5"/>
  <c r="H7" i="5"/>
  <c r="G15" i="3"/>
  <c r="C15" i="11"/>
  <c r="C13" i="11"/>
  <c r="B13" i="11"/>
</calcChain>
</file>

<file path=xl/sharedStrings.xml><?xml version="1.0" encoding="utf-8"?>
<sst xmlns="http://schemas.openxmlformats.org/spreadsheetml/2006/main" count="422" uniqueCount="165">
  <si>
    <t>区分</t>
  </si>
  <si>
    <t>路線数</t>
  </si>
  <si>
    <t>実延長（ｍ）</t>
  </si>
  <si>
    <t>舗装道（ｍ）</t>
  </si>
  <si>
    <t>舗装率（％）</t>
  </si>
  <si>
    <t>国道</t>
  </si>
  <si>
    <t>一般国道</t>
  </si>
  <si>
    <t>高速自動車国道</t>
  </si>
  <si>
    <t>県道</t>
  </si>
  <si>
    <t>主要地方道　千葉・臼井・印西線</t>
  </si>
  <si>
    <t>主要地方道　浜野・四街道・長沼線</t>
  </si>
  <si>
    <t>一般県道　佐倉停車場・千代田線</t>
  </si>
  <si>
    <t>一般県道　四街道・上志津線</t>
  </si>
  <si>
    <t>市道</t>
  </si>
  <si>
    <t>資料：千葉国道事務所、東日本高速道路（株）千葉管理事務所、千葉県県土整備部道路環境課、土木課</t>
    <rPh sb="43" eb="46">
      <t>ドボクカ</t>
    </rPh>
    <phoneticPr fontId="6"/>
  </si>
  <si>
    <t>0701　道路の状況（国道・県道・市道）</t>
    <rPh sb="11" eb="13">
      <t>コクドウ</t>
    </rPh>
    <rPh sb="14" eb="16">
      <t>ケンドウ</t>
    </rPh>
    <rPh sb="17" eb="19">
      <t>シドウ</t>
    </rPh>
    <phoneticPr fontId="6"/>
  </si>
  <si>
    <t>0702　道路の状況(都市計画道路）</t>
    <rPh sb="5" eb="7">
      <t>ドウロ</t>
    </rPh>
    <rPh sb="8" eb="10">
      <t>ジョウキョウ</t>
    </rPh>
    <rPh sb="11" eb="13">
      <t>トシ</t>
    </rPh>
    <rPh sb="13" eb="15">
      <t>ケイカク</t>
    </rPh>
    <rPh sb="15" eb="17">
      <t>ドウロ</t>
    </rPh>
    <phoneticPr fontId="6"/>
  </si>
  <si>
    <t>都決延長（ｍ）</t>
    <rPh sb="0" eb="2">
      <t>トケツ</t>
    </rPh>
    <rPh sb="2" eb="4">
      <t>エンチョウ</t>
    </rPh>
    <phoneticPr fontId="6"/>
  </si>
  <si>
    <t>整備済延長（ｍ）</t>
    <rPh sb="0" eb="2">
      <t>セイビ</t>
    </rPh>
    <rPh sb="2" eb="3">
      <t>ズ</t>
    </rPh>
    <rPh sb="3" eb="5">
      <t>エンチョウ</t>
    </rPh>
    <phoneticPr fontId="6"/>
  </si>
  <si>
    <t>整備率（％）</t>
    <rPh sb="0" eb="2">
      <t>セイビ</t>
    </rPh>
    <rPh sb="2" eb="3">
      <t>リツ</t>
    </rPh>
    <phoneticPr fontId="6"/>
  </si>
  <si>
    <t>都市計画道路</t>
  </si>
  <si>
    <t>総数</t>
    <rPh sb="0" eb="2">
      <t>ソウスウ</t>
    </rPh>
    <phoneticPr fontId="6"/>
  </si>
  <si>
    <t>約</t>
    <rPh sb="0" eb="1">
      <t>ヤク</t>
    </rPh>
    <phoneticPr fontId="6"/>
  </si>
  <si>
    <t>3・3・1</t>
  </si>
  <si>
    <t>山梨臼井線</t>
  </si>
  <si>
    <t>3・4・2　</t>
  </si>
  <si>
    <t>四街道駅前大日線</t>
  </si>
  <si>
    <t>3・4・3　</t>
  </si>
  <si>
    <t>四街道駅和良比線</t>
  </si>
  <si>
    <t>3・4・4　</t>
  </si>
  <si>
    <t>鹿放ケ丘佐倉線</t>
  </si>
  <si>
    <t>3・4・5　</t>
  </si>
  <si>
    <t>千葉鹿放ケ丘線</t>
  </si>
  <si>
    <t>3・4・6　</t>
  </si>
  <si>
    <t>千葉四街道線</t>
  </si>
  <si>
    <t>3・4・7　</t>
  </si>
  <si>
    <t>南波佐間内黒田線</t>
  </si>
  <si>
    <t>3・4・8　</t>
  </si>
  <si>
    <t>四街道鹿渡線</t>
  </si>
  <si>
    <t>3・4・9　</t>
  </si>
  <si>
    <t>四街道和良比線</t>
  </si>
  <si>
    <t>3・4・10　</t>
  </si>
  <si>
    <t>鹿放ケ丘半台線</t>
  </si>
  <si>
    <t>3・4・11　</t>
  </si>
  <si>
    <t>四街道大日桜ケ丘線</t>
  </si>
  <si>
    <t>3・4・12　</t>
  </si>
  <si>
    <t>和良比鹿渡線</t>
  </si>
  <si>
    <t>3・4・13　</t>
  </si>
  <si>
    <t>船橋四街道線</t>
  </si>
  <si>
    <t>3・4・14　</t>
  </si>
  <si>
    <t>物井駅前線</t>
  </si>
  <si>
    <t>3・4・15　</t>
  </si>
  <si>
    <t>物井駅佐倉線</t>
  </si>
  <si>
    <t>3・5・16　</t>
  </si>
  <si>
    <t>四街道駅前下志津新田線</t>
  </si>
  <si>
    <t>3・5・17　</t>
  </si>
  <si>
    <t>下志津新田四街道線</t>
  </si>
  <si>
    <t>3・4・18　</t>
  </si>
  <si>
    <t>鹿渡大日線</t>
  </si>
  <si>
    <t>3・4・19　</t>
  </si>
  <si>
    <t>小名木和良比線</t>
  </si>
  <si>
    <t>3・4・20　</t>
  </si>
  <si>
    <t>物井１号線</t>
  </si>
  <si>
    <t>7・6・21　</t>
  </si>
  <si>
    <t>物井２号線</t>
  </si>
  <si>
    <t>7・6・22　</t>
  </si>
  <si>
    <t>物井３号線</t>
  </si>
  <si>
    <t>3・3・23　</t>
  </si>
  <si>
    <t>国道５１号</t>
  </si>
  <si>
    <t>資料：都市計画課、市街地整備課</t>
    <rPh sb="9" eb="12">
      <t>シガイチ</t>
    </rPh>
    <rPh sb="12" eb="15">
      <t>セイビカ</t>
    </rPh>
    <phoneticPr fontId="6"/>
  </si>
  <si>
    <t>-</t>
    <phoneticPr fontId="6"/>
  </si>
  <si>
    <t>0703　用途別建築確認申請の状況</t>
    <rPh sb="5" eb="7">
      <t>ヨウト</t>
    </rPh>
    <rPh sb="7" eb="8">
      <t>ベツ</t>
    </rPh>
    <rPh sb="8" eb="10">
      <t>ケンチク</t>
    </rPh>
    <rPh sb="10" eb="12">
      <t>カクニン</t>
    </rPh>
    <rPh sb="12" eb="14">
      <t>シンセイ</t>
    </rPh>
    <rPh sb="15" eb="17">
      <t>ジョウキョウ</t>
    </rPh>
    <phoneticPr fontId="6"/>
  </si>
  <si>
    <t>（各年12月31日）</t>
    <rPh sb="1" eb="3">
      <t>カクネン</t>
    </rPh>
    <rPh sb="5" eb="6">
      <t>ガツ</t>
    </rPh>
    <rPh sb="8" eb="9">
      <t>ニチ</t>
    </rPh>
    <phoneticPr fontId="6"/>
  </si>
  <si>
    <t>年次</t>
    <rPh sb="0" eb="2">
      <t>ネンジ</t>
    </rPh>
    <phoneticPr fontId="6"/>
  </si>
  <si>
    <t>専用住宅</t>
    <rPh sb="0" eb="2">
      <t>センヨウ</t>
    </rPh>
    <rPh sb="2" eb="4">
      <t>ジュウタク</t>
    </rPh>
    <phoneticPr fontId="6"/>
  </si>
  <si>
    <t>併用住宅（住宅系）</t>
    <rPh sb="0" eb="2">
      <t>ヘイヨウ</t>
    </rPh>
    <rPh sb="2" eb="4">
      <t>ジュウタク</t>
    </rPh>
    <rPh sb="5" eb="7">
      <t>ジュウタク</t>
    </rPh>
    <rPh sb="7" eb="8">
      <t>ケイ</t>
    </rPh>
    <phoneticPr fontId="6"/>
  </si>
  <si>
    <t>共同住宅</t>
    <rPh sb="0" eb="2">
      <t>キョウドウ</t>
    </rPh>
    <rPh sb="2" eb="4">
      <t>ジュウタク</t>
    </rPh>
    <phoneticPr fontId="6"/>
  </si>
  <si>
    <t>店舗</t>
    <rPh sb="0" eb="2">
      <t>テンポ</t>
    </rPh>
    <phoneticPr fontId="6"/>
  </si>
  <si>
    <t>工場</t>
    <rPh sb="0" eb="2">
      <t>コウジョウ</t>
    </rPh>
    <phoneticPr fontId="6"/>
  </si>
  <si>
    <t>物置倉庫</t>
    <rPh sb="0" eb="2">
      <t>モノオキ</t>
    </rPh>
    <rPh sb="2" eb="4">
      <t>ソウコ</t>
    </rPh>
    <phoneticPr fontId="6"/>
  </si>
  <si>
    <r>
      <t xml:space="preserve">その他
</t>
    </r>
    <r>
      <rPr>
        <sz val="9"/>
        <rFont val="ＭＳ ゴシック"/>
        <family val="3"/>
        <charset val="128"/>
      </rPr>
      <t>（非住宅系）</t>
    </r>
    <rPh sb="2" eb="3">
      <t>タ</t>
    </rPh>
    <rPh sb="5" eb="6">
      <t>ヒ</t>
    </rPh>
    <rPh sb="6" eb="8">
      <t>ジュウタク</t>
    </rPh>
    <rPh sb="8" eb="9">
      <t>ケイ</t>
    </rPh>
    <phoneticPr fontId="6"/>
  </si>
  <si>
    <t>計</t>
    <rPh sb="0" eb="1">
      <t>ケイ</t>
    </rPh>
    <phoneticPr fontId="6"/>
  </si>
  <si>
    <t>住宅兼
店舗</t>
    <rPh sb="0" eb="2">
      <t>ジュウタク</t>
    </rPh>
    <rPh sb="2" eb="3">
      <t>ケン</t>
    </rPh>
    <rPh sb="4" eb="6">
      <t>テンポ</t>
    </rPh>
    <phoneticPr fontId="6"/>
  </si>
  <si>
    <t>住宅兼
工場</t>
    <rPh sb="0" eb="2">
      <t>ジュウタク</t>
    </rPh>
    <rPh sb="2" eb="3">
      <t>ケン</t>
    </rPh>
    <rPh sb="4" eb="6">
      <t>コウジョウ</t>
    </rPh>
    <phoneticPr fontId="6"/>
  </si>
  <si>
    <t>住宅兼
倉庫</t>
    <rPh sb="0" eb="2">
      <t>ジュウタク</t>
    </rPh>
    <rPh sb="2" eb="3">
      <t>ケン</t>
    </rPh>
    <rPh sb="4" eb="6">
      <t>ソウコ</t>
    </rPh>
    <phoneticPr fontId="6"/>
  </si>
  <si>
    <t>その他</t>
    <rPh sb="2" eb="3">
      <t>タ</t>
    </rPh>
    <phoneticPr fontId="6"/>
  </si>
  <si>
    <t>平成19年　</t>
    <rPh sb="0" eb="2">
      <t>ヘイセイ</t>
    </rPh>
    <rPh sb="4" eb="5">
      <t>ネン</t>
    </rPh>
    <phoneticPr fontId="6"/>
  </si>
  <si>
    <t>(23)</t>
    <phoneticPr fontId="6"/>
  </si>
  <si>
    <t>(15)</t>
    <phoneticPr fontId="6"/>
  </si>
  <si>
    <t>(1)</t>
    <phoneticPr fontId="6"/>
  </si>
  <si>
    <t>(0)</t>
    <phoneticPr fontId="6"/>
  </si>
  <si>
    <t>(5)</t>
    <phoneticPr fontId="6"/>
  </si>
  <si>
    <t>(2)</t>
    <phoneticPr fontId="6"/>
  </si>
  <si>
    <t>(21)</t>
    <phoneticPr fontId="6"/>
  </si>
  <si>
    <t>(13)</t>
    <phoneticPr fontId="6"/>
  </si>
  <si>
    <t>(0)</t>
  </si>
  <si>
    <t>(11)</t>
    <phoneticPr fontId="6"/>
  </si>
  <si>
    <t>(3)</t>
    <phoneticPr fontId="6"/>
  </si>
  <si>
    <t>(17)</t>
    <phoneticPr fontId="6"/>
  </si>
  <si>
    <t>(14)</t>
    <phoneticPr fontId="6"/>
  </si>
  <si>
    <t>(19)</t>
    <phoneticPr fontId="6"/>
  </si>
  <si>
    <t>(12)</t>
    <phoneticPr fontId="6"/>
  </si>
  <si>
    <t>(7)</t>
    <phoneticPr fontId="6"/>
  </si>
  <si>
    <t>(32)</t>
    <phoneticPr fontId="6"/>
  </si>
  <si>
    <t>(27)</t>
    <phoneticPr fontId="6"/>
  </si>
  <si>
    <t>(18)</t>
    <phoneticPr fontId="6"/>
  </si>
  <si>
    <t>(6)</t>
    <phoneticPr fontId="6"/>
  </si>
  <si>
    <t>(9)</t>
    <phoneticPr fontId="6"/>
  </si>
  <si>
    <t>(4)</t>
    <phoneticPr fontId="6"/>
  </si>
  <si>
    <t>(16)</t>
    <phoneticPr fontId="6"/>
  </si>
  <si>
    <t>(8)</t>
    <phoneticPr fontId="6"/>
  </si>
  <si>
    <t>資料：建築課</t>
    <rPh sb="0" eb="1">
      <t>シ</t>
    </rPh>
    <rPh sb="1" eb="2">
      <t>リョウ</t>
    </rPh>
    <rPh sb="3" eb="5">
      <t>ケンチク</t>
    </rPh>
    <rPh sb="5" eb="6">
      <t>カ</t>
    </rPh>
    <phoneticPr fontId="6"/>
  </si>
  <si>
    <t>注釈：（　）は増築・改築・移築など、新築以外の内数</t>
    <rPh sb="0" eb="2">
      <t>チュウシャク</t>
    </rPh>
    <rPh sb="7" eb="9">
      <t>ゾウチク</t>
    </rPh>
    <rPh sb="10" eb="12">
      <t>カイチク</t>
    </rPh>
    <rPh sb="13" eb="15">
      <t>イチク</t>
    </rPh>
    <rPh sb="18" eb="20">
      <t>シンチク</t>
    </rPh>
    <rPh sb="20" eb="22">
      <t>イガイ</t>
    </rPh>
    <rPh sb="23" eb="24">
      <t>ウチ</t>
    </rPh>
    <rPh sb="24" eb="25">
      <t>スウ</t>
    </rPh>
    <phoneticPr fontId="6"/>
  </si>
  <si>
    <t>令和元年</t>
    <rPh sb="0" eb="1">
      <t>レイ</t>
    </rPh>
    <rPh sb="1" eb="2">
      <t>ワ</t>
    </rPh>
    <rPh sb="2" eb="3">
      <t>モト</t>
    </rPh>
    <rPh sb="3" eb="4">
      <t>ネン</t>
    </rPh>
    <phoneticPr fontId="6"/>
  </si>
  <si>
    <t>(12)</t>
  </si>
  <si>
    <t>(7)</t>
  </si>
  <si>
    <t>（0)</t>
  </si>
  <si>
    <t>(2)</t>
  </si>
  <si>
    <t>(1)</t>
  </si>
  <si>
    <t>0704　構造別建築確認申請の状況</t>
    <rPh sb="5" eb="7">
      <t>コウゾウ</t>
    </rPh>
    <rPh sb="7" eb="8">
      <t>ベツ</t>
    </rPh>
    <rPh sb="8" eb="10">
      <t>ケンチク</t>
    </rPh>
    <rPh sb="10" eb="12">
      <t>カクニン</t>
    </rPh>
    <rPh sb="12" eb="14">
      <t>シンセイ</t>
    </rPh>
    <rPh sb="15" eb="17">
      <t>ジョウキョウ</t>
    </rPh>
    <phoneticPr fontId="6"/>
  </si>
  <si>
    <t>（単位：㎡）</t>
    <rPh sb="1" eb="3">
      <t>タンイ</t>
    </rPh>
    <phoneticPr fontId="6"/>
  </si>
  <si>
    <t>木造</t>
    <rPh sb="0" eb="2">
      <t>モクゾウ</t>
    </rPh>
    <phoneticPr fontId="6"/>
  </si>
  <si>
    <t>鉄骨造</t>
    <rPh sb="0" eb="2">
      <t>テッコツ</t>
    </rPh>
    <rPh sb="2" eb="3">
      <t>ゾウ</t>
    </rPh>
    <phoneticPr fontId="6"/>
  </si>
  <si>
    <t>鉄筋コンクリート造</t>
    <rPh sb="0" eb="2">
      <t>テッキン</t>
    </rPh>
    <rPh sb="8" eb="9">
      <t>ゾウ</t>
    </rPh>
    <phoneticPr fontId="6"/>
  </si>
  <si>
    <t>鉄筋・鉄骨コンクリート造</t>
    <rPh sb="0" eb="2">
      <t>テッキン</t>
    </rPh>
    <rPh sb="3" eb="5">
      <t>テッコツ</t>
    </rPh>
    <rPh sb="11" eb="12">
      <t>ゾウ</t>
    </rPh>
    <phoneticPr fontId="6"/>
  </si>
  <si>
    <t>戸数</t>
    <rPh sb="0" eb="1">
      <t>ト</t>
    </rPh>
    <rPh sb="1" eb="2">
      <t>スウ</t>
    </rPh>
    <phoneticPr fontId="6"/>
  </si>
  <si>
    <t>延床面積</t>
    <rPh sb="0" eb="1">
      <t>ノ</t>
    </rPh>
    <rPh sb="1" eb="4">
      <t>ユカメンセキ</t>
    </rPh>
    <phoneticPr fontId="6"/>
  </si>
  <si>
    <t xml:space="preserve">- </t>
    <phoneticPr fontId="6"/>
  </si>
  <si>
    <t xml:space="preserve">- </t>
  </si>
  <si>
    <t>令和元年　</t>
    <rPh sb="0" eb="1">
      <t>レイ</t>
    </rPh>
    <rPh sb="1" eb="2">
      <t>ワ</t>
    </rPh>
    <rPh sb="2" eb="3">
      <t>モト</t>
    </rPh>
    <rPh sb="3" eb="4">
      <t>ネン</t>
    </rPh>
    <phoneticPr fontId="6"/>
  </si>
  <si>
    <t>　</t>
    <phoneticPr fontId="6"/>
  </si>
  <si>
    <t>0705　都市公園の設置状況</t>
    <rPh sb="5" eb="7">
      <t>トシ</t>
    </rPh>
    <rPh sb="7" eb="9">
      <t>コウエン</t>
    </rPh>
    <rPh sb="10" eb="12">
      <t>セッチ</t>
    </rPh>
    <rPh sb="12" eb="14">
      <t>ジョウキョウ</t>
    </rPh>
    <phoneticPr fontId="6"/>
  </si>
  <si>
    <t>（各年９月１日）</t>
    <rPh sb="1" eb="3">
      <t>カクネン</t>
    </rPh>
    <rPh sb="4" eb="5">
      <t>ガツ</t>
    </rPh>
    <rPh sb="6" eb="7">
      <t>ニチ</t>
    </rPh>
    <phoneticPr fontId="6"/>
  </si>
  <si>
    <t>年次</t>
    <rPh sb="0" eb="1">
      <t>トシ</t>
    </rPh>
    <rPh sb="1" eb="2">
      <t>ツギ</t>
    </rPh>
    <phoneticPr fontId="6"/>
  </si>
  <si>
    <t>総計</t>
    <rPh sb="0" eb="1">
      <t>フサ</t>
    </rPh>
    <rPh sb="1" eb="2">
      <t>ケイ</t>
    </rPh>
    <phoneticPr fontId="6"/>
  </si>
  <si>
    <t>総合公園</t>
    <rPh sb="0" eb="2">
      <t>ソウゴウ</t>
    </rPh>
    <rPh sb="2" eb="4">
      <t>コウエン</t>
    </rPh>
    <phoneticPr fontId="6"/>
  </si>
  <si>
    <t>地区公園</t>
    <rPh sb="0" eb="2">
      <t>チク</t>
    </rPh>
    <rPh sb="2" eb="4">
      <t>コウエン</t>
    </rPh>
    <phoneticPr fontId="6"/>
  </si>
  <si>
    <t>近隣公園</t>
    <rPh sb="0" eb="2">
      <t>キンリン</t>
    </rPh>
    <rPh sb="2" eb="4">
      <t>コウエン</t>
    </rPh>
    <phoneticPr fontId="6"/>
  </si>
  <si>
    <t>街区公園</t>
    <rPh sb="0" eb="2">
      <t>ガイク</t>
    </rPh>
    <rPh sb="2" eb="4">
      <t>コウエン</t>
    </rPh>
    <phoneticPr fontId="6"/>
  </si>
  <si>
    <t>数</t>
    <rPh sb="0" eb="1">
      <t>カズ</t>
    </rPh>
    <phoneticPr fontId="6"/>
  </si>
  <si>
    <t>面積</t>
    <rPh sb="0" eb="2">
      <t>メンセキ</t>
    </rPh>
    <phoneticPr fontId="6"/>
  </si>
  <si>
    <t>平成21年　</t>
    <rPh sb="0" eb="2">
      <t>ヘイセイ</t>
    </rPh>
    <rPh sb="4" eb="5">
      <t>ネン</t>
    </rPh>
    <phoneticPr fontId="6"/>
  </si>
  <si>
    <t>資料：都市計画課</t>
    <rPh sb="0" eb="1">
      <t>シ</t>
    </rPh>
    <rPh sb="1" eb="2">
      <t>リョウ</t>
    </rPh>
    <rPh sb="3" eb="5">
      <t>トシ</t>
    </rPh>
    <rPh sb="5" eb="7">
      <t>ケイカク</t>
    </rPh>
    <rPh sb="7" eb="8">
      <t>カ</t>
    </rPh>
    <phoneticPr fontId="6"/>
  </si>
  <si>
    <t>0706　市営住宅</t>
    <rPh sb="5" eb="7">
      <t>シエイ</t>
    </rPh>
    <rPh sb="7" eb="9">
      <t>ジュウタク</t>
    </rPh>
    <phoneticPr fontId="6"/>
  </si>
  <si>
    <t>名称</t>
    <rPh sb="0" eb="2">
      <t>メイショウ</t>
    </rPh>
    <phoneticPr fontId="6"/>
  </si>
  <si>
    <t>建設年度</t>
    <rPh sb="0" eb="2">
      <t>ケンセツ</t>
    </rPh>
    <rPh sb="2" eb="4">
      <t>ネンド</t>
    </rPh>
    <phoneticPr fontId="6"/>
  </si>
  <si>
    <t>管理戸数</t>
    <rPh sb="0" eb="2">
      <t>カンリ</t>
    </rPh>
    <rPh sb="2" eb="3">
      <t>ト</t>
    </rPh>
    <rPh sb="3" eb="4">
      <t>スウ</t>
    </rPh>
    <phoneticPr fontId="6"/>
  </si>
  <si>
    <t>改良住宅</t>
    <rPh sb="0" eb="2">
      <t>カイリョウ</t>
    </rPh>
    <rPh sb="2" eb="4">
      <t>ジュウタク</t>
    </rPh>
    <phoneticPr fontId="6"/>
  </si>
  <si>
    <t>S40～42</t>
    <phoneticPr fontId="6"/>
  </si>
  <si>
    <t>春日住宅</t>
    <rPh sb="0" eb="2">
      <t>カスガ</t>
    </rPh>
    <rPh sb="2" eb="4">
      <t>ジュウタク</t>
    </rPh>
    <phoneticPr fontId="6"/>
  </si>
  <si>
    <t>S44・45</t>
    <phoneticPr fontId="6"/>
  </si>
  <si>
    <t>緑ヶ丘住宅</t>
    <rPh sb="0" eb="3">
      <t>ミドリガオカ</t>
    </rPh>
    <rPh sb="3" eb="5">
      <t>ジュウタク</t>
    </rPh>
    <phoneticPr fontId="6"/>
  </si>
  <si>
    <t>S47</t>
    <phoneticPr fontId="6"/>
  </si>
  <si>
    <t>若葉住宅</t>
    <rPh sb="0" eb="2">
      <t>ワカバ</t>
    </rPh>
    <rPh sb="2" eb="4">
      <t>ジュウタク</t>
    </rPh>
    <phoneticPr fontId="6"/>
  </si>
  <si>
    <t>S53・54</t>
    <phoneticPr fontId="6"/>
  </si>
  <si>
    <t>緑ヶ丘第２住宅</t>
    <rPh sb="0" eb="3">
      <t>ミドリガオカ</t>
    </rPh>
    <rPh sb="3" eb="4">
      <t>ダイ</t>
    </rPh>
    <rPh sb="5" eb="7">
      <t>ジュウタク</t>
    </rPh>
    <phoneticPr fontId="6"/>
  </si>
  <si>
    <t>S57</t>
    <phoneticPr fontId="6"/>
  </si>
  <si>
    <t>緑ヶ丘第３住宅</t>
    <rPh sb="0" eb="3">
      <t>ミドリガオカ</t>
    </rPh>
    <rPh sb="3" eb="4">
      <t>ダイ</t>
    </rPh>
    <rPh sb="5" eb="7">
      <t>ジュウタク</t>
    </rPh>
    <phoneticPr fontId="6"/>
  </si>
  <si>
    <t>S58</t>
    <phoneticPr fontId="6"/>
  </si>
  <si>
    <t>萱橋台住宅</t>
    <rPh sb="0" eb="1">
      <t>カヤ</t>
    </rPh>
    <rPh sb="1" eb="2">
      <t>ハシ</t>
    </rPh>
    <rPh sb="2" eb="3">
      <t>ダイ</t>
    </rPh>
    <rPh sb="3" eb="5">
      <t>ジュウタク</t>
    </rPh>
    <phoneticPr fontId="6"/>
  </si>
  <si>
    <t>S59・60</t>
    <phoneticPr fontId="6"/>
  </si>
  <si>
    <t>（令和7年4月1日）</t>
    <rPh sb="1" eb="3">
      <t>レイワ</t>
    </rPh>
    <phoneticPr fontId="6"/>
  </si>
  <si>
    <t>″</t>
  </si>
  <si>
    <t>‐</t>
    <phoneticPr fontId="6"/>
  </si>
  <si>
    <t>（令和6年度）</t>
    <rPh sb="1" eb="3">
      <t>レイワ</t>
    </rPh>
    <rPh sb="4" eb="6">
      <t>ネンド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</si>
</sst>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#,##0_);[Red]\(#,##0\)"/>
    <numFmt numFmtId="177" formatCode="#,##0.0_);[Red]\(#,##0.0\)"/>
    <numFmt numFmtId="178" formatCode="#,##0_ "/>
    <numFmt numFmtId="179" formatCode="0.0%"/>
    <numFmt numFmtId="180" formatCode="#,##0.0_ "/>
    <numFmt numFmtId="181" formatCode="0.0_ "/>
    <numFmt numFmtId="182" formatCode="0_);[Red]\(0\)"/>
    <numFmt numFmtId="183" formatCode="#,##0_);\(#,##0\)"/>
    <numFmt numFmtId="184" formatCode="\(0\)"/>
  </numFmts>
  <fonts count="12" x14ac:knownFonts="1">
    <font>
      <sz val="11"/>
      <name val="ＭＳ Ｐゴシック"/>
      <family val="3"/>
      <charset val="128"/>
    </font>
    <font>
      <sz val="12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name val="ＭＳ ゴシック"/>
      <family val="3"/>
      <charset val="128"/>
    </font>
    <font>
      <sz val="12"/>
      <color rgb="FFFF0000"/>
      <name val="ＭＳ ゴシック"/>
      <family val="3"/>
      <charset val="128"/>
    </font>
    <font>
      <b/>
      <sz val="12"/>
      <color rgb="FFFF0000"/>
      <name val="ＭＳ ゴシック"/>
      <family val="3"/>
      <charset val="128"/>
    </font>
    <font>
      <sz val="11"/>
      <color rgb="FFFF000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/>
      <right/>
      <top/>
      <bottom style="double">
        <color indexed="8"/>
      </bottom>
      <diagonal/>
    </border>
    <border>
      <left/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double">
        <color indexed="8"/>
      </top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/>
  </cellStyleXfs>
  <cellXfs count="168">
    <xf numFmtId="0" fontId="0" fillId="0" borderId="0" xfId="0"/>
    <xf numFmtId="176" fontId="2" fillId="0" borderId="0" xfId="0" applyNumberFormat="1" applyFont="1" applyAlignment="1">
      <alignment vertical="center"/>
    </xf>
    <xf numFmtId="176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76" fontId="1" fillId="0" borderId="1" xfId="0" applyNumberFormat="1" applyFont="1" applyBorder="1" applyAlignment="1">
      <alignment vertical="center"/>
    </xf>
    <xf numFmtId="176" fontId="3" fillId="0" borderId="1" xfId="0" applyNumberFormat="1" applyFont="1" applyBorder="1" applyAlignment="1">
      <alignment horizontal="right" vertical="center"/>
    </xf>
    <xf numFmtId="176" fontId="1" fillId="0" borderId="3" xfId="0" applyNumberFormat="1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176" fontId="1" fillId="0" borderId="3" xfId="0" applyNumberFormat="1" applyFont="1" applyBorder="1" applyAlignment="1">
      <alignment horizontal="center" vertical="center" wrapText="1"/>
    </xf>
    <xf numFmtId="176" fontId="1" fillId="0" borderId="6" xfId="0" applyNumberFormat="1" applyFont="1" applyBorder="1" applyAlignment="1">
      <alignment horizontal="left" vertical="center"/>
    </xf>
    <xf numFmtId="176" fontId="1" fillId="0" borderId="0" xfId="0" applyNumberFormat="1" applyFont="1" applyAlignment="1">
      <alignment horizontal="left" vertical="center"/>
    </xf>
    <xf numFmtId="176" fontId="1" fillId="0" borderId="4" xfId="0" applyNumberFormat="1" applyFont="1" applyBorder="1" applyAlignment="1">
      <alignment horizontal="left" vertical="center"/>
    </xf>
    <xf numFmtId="177" fontId="1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176" fontId="1" fillId="0" borderId="6" xfId="0" applyNumberFormat="1" applyFont="1" applyBorder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176" fontId="1" fillId="0" borderId="5" xfId="0" applyNumberFormat="1" applyFont="1" applyBorder="1" applyAlignment="1">
      <alignment horizontal="left" vertical="center"/>
    </xf>
    <xf numFmtId="176" fontId="1" fillId="0" borderId="5" xfId="0" applyNumberFormat="1" applyFont="1" applyBorder="1" applyAlignment="1">
      <alignment vertical="center"/>
    </xf>
    <xf numFmtId="176" fontId="1" fillId="0" borderId="0" xfId="0" applyNumberFormat="1" applyFont="1" applyAlignment="1">
      <alignment horizontal="center" vertical="center"/>
    </xf>
    <xf numFmtId="176" fontId="1" fillId="0" borderId="5" xfId="0" applyNumberFormat="1" applyFont="1" applyBorder="1" applyAlignment="1">
      <alignment horizontal="center" vertical="center"/>
    </xf>
    <xf numFmtId="176" fontId="4" fillId="0" borderId="0" xfId="0" applyNumberFormat="1" applyFont="1" applyAlignment="1">
      <alignment vertical="center"/>
    </xf>
    <xf numFmtId="176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176" fontId="1" fillId="0" borderId="7" xfId="0" applyNumberFormat="1" applyFont="1" applyBorder="1" applyAlignment="1">
      <alignment horizontal="left" vertical="center"/>
    </xf>
    <xf numFmtId="179" fontId="1" fillId="0" borderId="7" xfId="0" applyNumberFormat="1" applyFont="1" applyBorder="1" applyAlignment="1">
      <alignment vertical="center"/>
    </xf>
    <xf numFmtId="178" fontId="1" fillId="0" borderId="0" xfId="0" applyNumberFormat="1" applyFont="1" applyAlignment="1">
      <alignment vertical="center"/>
    </xf>
    <xf numFmtId="178" fontId="1" fillId="0" borderId="0" xfId="0" applyNumberFormat="1" applyFont="1" applyAlignment="1">
      <alignment horizontal="right" vertical="center"/>
    </xf>
    <xf numFmtId="0" fontId="1" fillId="0" borderId="5" xfId="0" applyFont="1" applyBorder="1" applyAlignment="1">
      <alignment vertical="center"/>
    </xf>
    <xf numFmtId="176" fontId="1" fillId="0" borderId="12" xfId="0" applyNumberFormat="1" applyFont="1" applyBorder="1" applyAlignment="1">
      <alignment horizontal="left" vertical="center"/>
    </xf>
    <xf numFmtId="0" fontId="1" fillId="0" borderId="13" xfId="0" applyFont="1" applyBorder="1" applyAlignment="1">
      <alignment vertical="center"/>
    </xf>
    <xf numFmtId="0" fontId="1" fillId="0" borderId="14" xfId="0" applyFont="1" applyBorder="1" applyAlignment="1">
      <alignment vertical="center"/>
    </xf>
    <xf numFmtId="178" fontId="1" fillId="0" borderId="13" xfId="0" applyNumberFormat="1" applyFont="1" applyBorder="1" applyAlignment="1">
      <alignment horizontal="right" vertical="center"/>
    </xf>
    <xf numFmtId="0" fontId="4" fillId="0" borderId="0" xfId="0" applyFont="1" applyAlignment="1">
      <alignment vertical="center"/>
    </xf>
    <xf numFmtId="178" fontId="1" fillId="0" borderId="12" xfId="0" applyNumberFormat="1" applyFont="1" applyBorder="1" applyAlignment="1">
      <alignment vertical="center"/>
    </xf>
    <xf numFmtId="176" fontId="3" fillId="0" borderId="15" xfId="0" applyNumberFormat="1" applyFont="1" applyBorder="1" applyAlignment="1">
      <alignment vertical="center"/>
    </xf>
    <xf numFmtId="176" fontId="3" fillId="0" borderId="15" xfId="0" applyNumberFormat="1" applyFont="1" applyBorder="1" applyAlignment="1">
      <alignment horizontal="right" vertical="center"/>
    </xf>
    <xf numFmtId="176" fontId="1" fillId="0" borderId="17" xfId="0" applyNumberFormat="1" applyFont="1" applyBorder="1" applyAlignment="1">
      <alignment horizontal="center" vertical="center"/>
    </xf>
    <xf numFmtId="176" fontId="1" fillId="0" borderId="18" xfId="0" applyNumberFormat="1" applyFont="1" applyBorder="1" applyAlignment="1">
      <alignment horizontal="center" vertical="center"/>
    </xf>
    <xf numFmtId="176" fontId="1" fillId="0" borderId="19" xfId="0" applyNumberFormat="1" applyFont="1" applyBorder="1" applyAlignment="1">
      <alignment horizontal="center" vertical="center"/>
    </xf>
    <xf numFmtId="176" fontId="1" fillId="0" borderId="20" xfId="0" applyNumberFormat="1" applyFont="1" applyBorder="1" applyAlignment="1">
      <alignment horizontal="center" vertical="center"/>
    </xf>
    <xf numFmtId="182" fontId="1" fillId="0" borderId="21" xfId="0" applyNumberFormat="1" applyFont="1" applyBorder="1" applyAlignment="1">
      <alignment horizontal="center" vertical="center"/>
    </xf>
    <xf numFmtId="182" fontId="1" fillId="0" borderId="21" xfId="0" applyNumberFormat="1" applyFont="1" applyBorder="1" applyAlignment="1">
      <alignment horizontal="center" vertical="center" wrapText="1"/>
    </xf>
    <xf numFmtId="182" fontId="1" fillId="0" borderId="0" xfId="0" applyNumberFormat="1" applyFont="1" applyAlignment="1">
      <alignment vertical="center"/>
    </xf>
    <xf numFmtId="176" fontId="1" fillId="0" borderId="22" xfId="0" applyNumberFormat="1" applyFont="1" applyBorder="1" applyAlignment="1">
      <alignment horizontal="center" vertical="center"/>
    </xf>
    <xf numFmtId="183" fontId="1" fillId="0" borderId="22" xfId="0" applyNumberFormat="1" applyFont="1" applyBorder="1" applyAlignment="1">
      <alignment vertical="center"/>
    </xf>
    <xf numFmtId="183" fontId="1" fillId="0" borderId="23" xfId="0" applyNumberFormat="1" applyFont="1" applyBorder="1" applyAlignment="1">
      <alignment vertical="center"/>
    </xf>
    <xf numFmtId="183" fontId="1" fillId="0" borderId="24" xfId="0" applyNumberFormat="1" applyFont="1" applyBorder="1" applyAlignment="1">
      <alignment vertical="center"/>
    </xf>
    <xf numFmtId="176" fontId="1" fillId="0" borderId="25" xfId="0" applyNumberFormat="1" applyFont="1" applyBorder="1" applyAlignment="1">
      <alignment vertical="center"/>
    </xf>
    <xf numFmtId="49" fontId="1" fillId="0" borderId="25" xfId="0" applyNumberFormat="1" applyFont="1" applyBorder="1" applyAlignment="1">
      <alignment horizontal="right" vertical="center"/>
    </xf>
    <xf numFmtId="49" fontId="1" fillId="0" borderId="13" xfId="0" applyNumberFormat="1" applyFont="1" applyBorder="1" applyAlignment="1">
      <alignment horizontal="right" vertical="center"/>
    </xf>
    <xf numFmtId="49" fontId="1" fillId="0" borderId="13" xfId="0" quotePrefix="1" applyNumberFormat="1" applyFont="1" applyBorder="1" applyAlignment="1">
      <alignment horizontal="right" vertical="center"/>
    </xf>
    <xf numFmtId="49" fontId="1" fillId="0" borderId="26" xfId="0" applyNumberFormat="1" applyFont="1" applyBorder="1" applyAlignment="1">
      <alignment horizontal="right" vertical="center"/>
    </xf>
    <xf numFmtId="176" fontId="1" fillId="0" borderId="27" xfId="0" applyNumberFormat="1" applyFont="1" applyBorder="1" applyAlignment="1">
      <alignment horizontal="center" vertical="center"/>
    </xf>
    <xf numFmtId="176" fontId="1" fillId="0" borderId="27" xfId="0" applyNumberFormat="1" applyFont="1" applyBorder="1" applyAlignment="1">
      <alignment vertical="center"/>
    </xf>
    <xf numFmtId="176" fontId="1" fillId="0" borderId="11" xfId="0" applyNumberFormat="1" applyFont="1" applyBorder="1" applyAlignment="1">
      <alignment vertical="center"/>
    </xf>
    <xf numFmtId="49" fontId="1" fillId="0" borderId="27" xfId="0" applyNumberFormat="1" applyFont="1" applyBorder="1" applyAlignment="1">
      <alignment horizontal="right" vertical="center"/>
    </xf>
    <xf numFmtId="49" fontId="1" fillId="0" borderId="0" xfId="0" applyNumberFormat="1" applyFont="1" applyAlignment="1">
      <alignment horizontal="right" vertical="center"/>
    </xf>
    <xf numFmtId="49" fontId="1" fillId="0" borderId="0" xfId="0" quotePrefix="1" applyNumberFormat="1" applyFont="1" applyAlignment="1">
      <alignment horizontal="right" vertical="center"/>
    </xf>
    <xf numFmtId="49" fontId="1" fillId="0" borderId="11" xfId="0" applyNumberFormat="1" applyFont="1" applyBorder="1" applyAlignment="1">
      <alignment horizontal="right" vertical="center"/>
    </xf>
    <xf numFmtId="176" fontId="1" fillId="0" borderId="28" xfId="0" applyNumberFormat="1" applyFont="1" applyBorder="1" applyAlignment="1">
      <alignment horizontal="center" vertical="center"/>
    </xf>
    <xf numFmtId="176" fontId="1" fillId="0" borderId="28" xfId="0" applyNumberFormat="1" applyFont="1" applyBorder="1" applyAlignment="1">
      <alignment vertical="center"/>
    </xf>
    <xf numFmtId="176" fontId="1" fillId="0" borderId="29" xfId="0" applyNumberFormat="1" applyFont="1" applyBorder="1" applyAlignment="1">
      <alignment vertical="center"/>
    </xf>
    <xf numFmtId="176" fontId="1" fillId="0" borderId="20" xfId="0" applyNumberFormat="1" applyFont="1" applyBorder="1" applyAlignment="1">
      <alignment vertical="center"/>
    </xf>
    <xf numFmtId="183" fontId="1" fillId="0" borderId="27" xfId="0" applyNumberFormat="1" applyFont="1" applyBorder="1" applyAlignment="1">
      <alignment vertical="center"/>
    </xf>
    <xf numFmtId="183" fontId="1" fillId="0" borderId="0" xfId="0" applyNumberFormat="1" applyFont="1" applyAlignment="1">
      <alignment vertical="center"/>
    </xf>
    <xf numFmtId="183" fontId="1" fillId="0" borderId="0" xfId="0" quotePrefix="1" applyNumberFormat="1" applyFont="1" applyAlignment="1">
      <alignment vertical="center"/>
    </xf>
    <xf numFmtId="183" fontId="1" fillId="0" borderId="11" xfId="0" applyNumberFormat="1" applyFont="1" applyBorder="1" applyAlignment="1">
      <alignment vertical="center"/>
    </xf>
    <xf numFmtId="183" fontId="1" fillId="0" borderId="29" xfId="0" applyNumberFormat="1" applyFont="1" applyBorder="1" applyAlignment="1">
      <alignment vertical="center"/>
    </xf>
    <xf numFmtId="183" fontId="1" fillId="0" borderId="29" xfId="0" quotePrefix="1" applyNumberFormat="1" applyFont="1" applyBorder="1" applyAlignment="1">
      <alignment vertical="center"/>
    </xf>
    <xf numFmtId="183" fontId="1" fillId="0" borderId="20" xfId="0" quotePrefix="1" applyNumberFormat="1" applyFont="1" applyBorder="1" applyAlignment="1">
      <alignment vertical="center"/>
    </xf>
    <xf numFmtId="49" fontId="1" fillId="0" borderId="26" xfId="0" quotePrefix="1" applyNumberFormat="1" applyFont="1" applyBorder="1" applyAlignment="1">
      <alignment horizontal="right" vertical="center"/>
    </xf>
    <xf numFmtId="183" fontId="1" fillId="0" borderId="11" xfId="0" quotePrefix="1" applyNumberFormat="1" applyFont="1" applyBorder="1" applyAlignment="1">
      <alignment vertical="center"/>
    </xf>
    <xf numFmtId="49" fontId="1" fillId="0" borderId="11" xfId="0" quotePrefix="1" applyNumberFormat="1" applyFont="1" applyBorder="1" applyAlignment="1">
      <alignment horizontal="right" vertical="center"/>
    </xf>
    <xf numFmtId="183" fontId="1" fillId="0" borderId="28" xfId="0" applyNumberFormat="1" applyFont="1" applyBorder="1" applyAlignment="1">
      <alignment vertical="center"/>
    </xf>
    <xf numFmtId="183" fontId="1" fillId="0" borderId="13" xfId="0" applyNumberFormat="1" applyFont="1" applyBorder="1" applyAlignment="1">
      <alignment vertical="center"/>
    </xf>
    <xf numFmtId="182" fontId="3" fillId="0" borderId="0" xfId="0" applyNumberFormat="1" applyFont="1" applyAlignment="1">
      <alignment vertical="center"/>
    </xf>
    <xf numFmtId="176" fontId="1" fillId="0" borderId="31" xfId="0" applyNumberFormat="1" applyFont="1" applyBorder="1" applyAlignment="1">
      <alignment horizontal="center" vertical="center"/>
    </xf>
    <xf numFmtId="182" fontId="1" fillId="0" borderId="32" xfId="0" applyNumberFormat="1" applyFont="1" applyBorder="1" applyAlignment="1">
      <alignment horizontal="center" vertical="center"/>
    </xf>
    <xf numFmtId="182" fontId="1" fillId="0" borderId="32" xfId="0" applyNumberFormat="1" applyFont="1" applyBorder="1" applyAlignment="1">
      <alignment horizontal="center" vertical="center" wrapText="1"/>
    </xf>
    <xf numFmtId="182" fontId="1" fillId="0" borderId="27" xfId="0" applyNumberFormat="1" applyFont="1" applyBorder="1" applyAlignment="1">
      <alignment horizontal="right" vertical="center"/>
    </xf>
    <xf numFmtId="182" fontId="1" fillId="0" borderId="0" xfId="0" applyNumberFormat="1" applyFont="1" applyAlignment="1">
      <alignment horizontal="right" vertical="center"/>
    </xf>
    <xf numFmtId="182" fontId="1" fillId="0" borderId="0" xfId="0" quotePrefix="1" applyNumberFormat="1" applyFont="1" applyAlignment="1">
      <alignment horizontal="right" vertical="center"/>
    </xf>
    <xf numFmtId="182" fontId="1" fillId="0" borderId="11" xfId="0" quotePrefix="1" applyNumberFormat="1" applyFont="1" applyBorder="1" applyAlignment="1">
      <alignment horizontal="right" vertical="center"/>
    </xf>
    <xf numFmtId="183" fontId="1" fillId="0" borderId="0" xfId="0" applyNumberFormat="1" applyFont="1" applyAlignment="1">
      <alignment horizontal="right" vertical="center"/>
    </xf>
    <xf numFmtId="182" fontId="1" fillId="0" borderId="28" xfId="0" applyNumberFormat="1" applyFont="1" applyBorder="1" applyAlignment="1">
      <alignment horizontal="right" vertical="center"/>
    </xf>
    <xf numFmtId="182" fontId="1" fillId="0" borderId="29" xfId="0" applyNumberFormat="1" applyFont="1" applyBorder="1" applyAlignment="1">
      <alignment horizontal="right" vertical="center"/>
    </xf>
    <xf numFmtId="182" fontId="1" fillId="0" borderId="29" xfId="0" quotePrefix="1" applyNumberFormat="1" applyFont="1" applyBorder="1" applyAlignment="1">
      <alignment horizontal="right" vertical="center"/>
    </xf>
    <xf numFmtId="182" fontId="1" fillId="0" borderId="20" xfId="0" quotePrefix="1" applyNumberFormat="1" applyFont="1" applyBorder="1" applyAlignment="1">
      <alignment horizontal="right" vertical="center"/>
    </xf>
    <xf numFmtId="182" fontId="1" fillId="0" borderId="28" xfId="0" applyNumberFormat="1" applyFont="1" applyBorder="1" applyAlignment="1">
      <alignment vertical="center"/>
    </xf>
    <xf numFmtId="182" fontId="1" fillId="0" borderId="29" xfId="0" applyNumberFormat="1" applyFont="1" applyBorder="1" applyAlignment="1">
      <alignment vertical="center"/>
    </xf>
    <xf numFmtId="182" fontId="1" fillId="0" borderId="29" xfId="0" quotePrefix="1" applyNumberFormat="1" applyFont="1" applyBorder="1" applyAlignment="1">
      <alignment vertical="center"/>
    </xf>
    <xf numFmtId="182" fontId="1" fillId="0" borderId="20" xfId="0" quotePrefix="1" applyNumberFormat="1" applyFont="1" applyBorder="1" applyAlignment="1">
      <alignment vertical="center"/>
    </xf>
    <xf numFmtId="184" fontId="1" fillId="0" borderId="25" xfId="0" applyNumberFormat="1" applyFont="1" applyBorder="1" applyAlignment="1">
      <alignment horizontal="right" vertical="center"/>
    </xf>
    <xf numFmtId="184" fontId="1" fillId="0" borderId="13" xfId="0" applyNumberFormat="1" applyFont="1" applyBorder="1" applyAlignment="1">
      <alignment horizontal="right" vertical="center"/>
    </xf>
    <xf numFmtId="184" fontId="1" fillId="0" borderId="13" xfId="0" quotePrefix="1" applyNumberFormat="1" applyFont="1" applyBorder="1" applyAlignment="1">
      <alignment horizontal="right" vertical="center"/>
    </xf>
    <xf numFmtId="184" fontId="1" fillId="0" borderId="26" xfId="0" quotePrefix="1" applyNumberFormat="1" applyFont="1" applyBorder="1" applyAlignment="1">
      <alignment horizontal="right" vertical="center"/>
    </xf>
    <xf numFmtId="176" fontId="1" fillId="0" borderId="32" xfId="0" applyNumberFormat="1" applyFont="1" applyBorder="1" applyAlignment="1">
      <alignment horizontal="center" vertical="center"/>
    </xf>
    <xf numFmtId="176" fontId="1" fillId="0" borderId="11" xfId="0" applyNumberFormat="1" applyFont="1" applyBorder="1" applyAlignment="1">
      <alignment horizontal="right" vertical="center"/>
    </xf>
    <xf numFmtId="182" fontId="2" fillId="0" borderId="0" xfId="0" applyNumberFormat="1" applyFont="1" applyAlignment="1">
      <alignment horizontal="right" vertical="center"/>
    </xf>
    <xf numFmtId="176" fontId="2" fillId="0" borderId="11" xfId="0" applyNumberFormat="1" applyFont="1" applyBorder="1" applyAlignment="1">
      <alignment horizontal="right" vertical="center"/>
    </xf>
    <xf numFmtId="176" fontId="1" fillId="0" borderId="0" xfId="0" applyNumberFormat="1" applyFont="1" applyAlignment="1">
      <alignment horizontal="right" vertical="center"/>
    </xf>
    <xf numFmtId="176" fontId="3" fillId="0" borderId="0" xfId="0" applyNumberFormat="1" applyFont="1" applyAlignment="1">
      <alignment horizontal="right" vertical="center"/>
    </xf>
    <xf numFmtId="178" fontId="2" fillId="0" borderId="0" xfId="0" applyNumberFormat="1" applyFont="1" applyAlignment="1">
      <alignment vertical="center"/>
    </xf>
    <xf numFmtId="178" fontId="3" fillId="0" borderId="15" xfId="0" applyNumberFormat="1" applyFont="1" applyBorder="1" applyAlignment="1">
      <alignment vertical="center"/>
    </xf>
    <xf numFmtId="178" fontId="1" fillId="0" borderId="15" xfId="0" applyNumberFormat="1" applyFont="1" applyBorder="1" applyAlignment="1">
      <alignment vertical="center"/>
    </xf>
    <xf numFmtId="178" fontId="3" fillId="0" borderId="15" xfId="0" applyNumberFormat="1" applyFont="1" applyBorder="1" applyAlignment="1">
      <alignment horizontal="right" vertical="center"/>
    </xf>
    <xf numFmtId="178" fontId="1" fillId="0" borderId="26" xfId="0" applyNumberFormat="1" applyFont="1" applyBorder="1" applyAlignment="1">
      <alignment horizontal="center" vertical="center"/>
    </xf>
    <xf numFmtId="178" fontId="1" fillId="0" borderId="25" xfId="0" applyNumberFormat="1" applyFont="1" applyBorder="1" applyAlignment="1">
      <alignment horizontal="center" vertical="center"/>
    </xf>
    <xf numFmtId="178" fontId="1" fillId="0" borderId="30" xfId="0" applyNumberFormat="1" applyFont="1" applyBorder="1" applyAlignment="1">
      <alignment horizontal="center" vertical="center"/>
    </xf>
    <xf numFmtId="178" fontId="1" fillId="0" borderId="0" xfId="0" applyNumberFormat="1" applyFont="1" applyAlignment="1">
      <alignment horizontal="center" vertical="center"/>
    </xf>
    <xf numFmtId="178" fontId="1" fillId="0" borderId="19" xfId="0" applyNumberFormat="1" applyFont="1" applyBorder="1" applyAlignment="1">
      <alignment horizontal="center" vertical="center"/>
    </xf>
    <xf numFmtId="178" fontId="1" fillId="0" borderId="11" xfId="0" applyNumberFormat="1" applyFont="1" applyBorder="1" applyAlignment="1">
      <alignment vertical="center"/>
    </xf>
    <xf numFmtId="178" fontId="9" fillId="0" borderId="0" xfId="0" applyNumberFormat="1" applyFont="1" applyAlignment="1">
      <alignment vertical="center"/>
    </xf>
    <xf numFmtId="178" fontId="10" fillId="0" borderId="0" xfId="0" applyNumberFormat="1" applyFont="1" applyAlignment="1">
      <alignment vertical="center"/>
    </xf>
    <xf numFmtId="178" fontId="4" fillId="0" borderId="0" xfId="0" applyNumberFormat="1" applyFont="1" applyAlignment="1">
      <alignment vertical="center"/>
    </xf>
    <xf numFmtId="178" fontId="3" fillId="0" borderId="0" xfId="0" applyNumberFormat="1" applyFont="1" applyAlignment="1">
      <alignment vertical="center"/>
    </xf>
    <xf numFmtId="178" fontId="11" fillId="0" borderId="0" xfId="0" applyNumberFormat="1" applyFont="1" applyAlignment="1">
      <alignment vertical="center"/>
    </xf>
    <xf numFmtId="176" fontId="1" fillId="0" borderId="15" xfId="0" applyNumberFormat="1" applyFont="1" applyBorder="1" applyAlignment="1">
      <alignment vertical="center"/>
    </xf>
    <xf numFmtId="176" fontId="1" fillId="0" borderId="11" xfId="0" applyNumberFormat="1" applyFont="1" applyBorder="1" applyAlignment="1">
      <alignment horizontal="center" vertical="center"/>
    </xf>
    <xf numFmtId="176" fontId="1" fillId="0" borderId="27" xfId="0" applyNumberFormat="1" applyFont="1" applyBorder="1" applyAlignment="1">
      <alignment horizontal="left" vertical="center"/>
    </xf>
    <xf numFmtId="176" fontId="1" fillId="0" borderId="26" xfId="0" applyNumberFormat="1" applyFont="1" applyBorder="1" applyAlignment="1">
      <alignment horizontal="center" vertical="center"/>
    </xf>
    <xf numFmtId="176" fontId="1" fillId="0" borderId="30" xfId="0" applyNumberFormat="1" applyFont="1" applyBorder="1" applyAlignment="1">
      <alignment horizontal="center" vertical="center"/>
    </xf>
    <xf numFmtId="178" fontId="1" fillId="0" borderId="13" xfId="0" applyNumberFormat="1" applyFont="1" applyBorder="1" applyAlignment="1">
      <alignment vertical="center"/>
    </xf>
    <xf numFmtId="178" fontId="1" fillId="0" borderId="26" xfId="0" applyNumberFormat="1" applyFont="1" applyBorder="1" applyAlignment="1">
      <alignment vertical="center"/>
    </xf>
    <xf numFmtId="178" fontId="1" fillId="0" borderId="8" xfId="0" applyNumberFormat="1" applyFont="1" applyBorder="1" applyAlignment="1">
      <alignment vertical="center"/>
    </xf>
    <xf numFmtId="180" fontId="1" fillId="0" borderId="4" xfId="0" applyNumberFormat="1" applyFont="1" applyBorder="1" applyAlignment="1">
      <alignment vertical="center"/>
    </xf>
    <xf numFmtId="180" fontId="1" fillId="0" borderId="5" xfId="0" applyNumberFormat="1" applyFont="1" applyBorder="1" applyAlignment="1">
      <alignment vertical="center"/>
    </xf>
    <xf numFmtId="181" fontId="1" fillId="0" borderId="5" xfId="0" applyNumberFormat="1" applyFont="1" applyBorder="1" applyAlignment="1">
      <alignment vertical="center"/>
    </xf>
    <xf numFmtId="49" fontId="7" fillId="0" borderId="0" xfId="0" applyNumberFormat="1" applyFont="1" applyAlignment="1">
      <alignment horizontal="right" vertical="center"/>
    </xf>
    <xf numFmtId="49" fontId="7" fillId="0" borderId="11" xfId="0" applyNumberFormat="1" applyFont="1" applyBorder="1" applyAlignment="1">
      <alignment horizontal="right" vertical="center"/>
    </xf>
    <xf numFmtId="176" fontId="1" fillId="0" borderId="13" xfId="0" applyNumberFormat="1" applyFont="1" applyBorder="1" applyAlignment="1">
      <alignment horizontal="right" vertical="center"/>
    </xf>
    <xf numFmtId="181" fontId="1" fillId="0" borderId="14" xfId="0" applyNumberFormat="1" applyFont="1" applyBorder="1" applyAlignment="1">
      <alignment horizontal="right" vertical="center"/>
    </xf>
    <xf numFmtId="176" fontId="1" fillId="0" borderId="13" xfId="0" applyNumberFormat="1" applyFont="1" applyBorder="1" applyAlignment="1">
      <alignment vertical="center"/>
    </xf>
    <xf numFmtId="182" fontId="1" fillId="0" borderId="13" xfId="0" applyNumberFormat="1" applyFont="1" applyBorder="1" applyAlignment="1">
      <alignment horizontal="right" vertical="center"/>
    </xf>
    <xf numFmtId="176" fontId="1" fillId="0" borderId="26" xfId="0" applyNumberFormat="1" applyFont="1" applyBorder="1" applyAlignment="1">
      <alignment horizontal="right" vertical="center"/>
    </xf>
    <xf numFmtId="176" fontId="1" fillId="0" borderId="26" xfId="0" applyNumberFormat="1" applyFont="1" applyBorder="1" applyAlignment="1">
      <alignment vertical="center"/>
    </xf>
    <xf numFmtId="176" fontId="1" fillId="0" borderId="32" xfId="0" applyNumberFormat="1" applyFont="1" applyBorder="1" applyAlignment="1">
      <alignment vertical="center"/>
    </xf>
    <xf numFmtId="176" fontId="1" fillId="0" borderId="3" xfId="0" applyNumberFormat="1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176" fontId="1" fillId="0" borderId="6" xfId="0" applyNumberFormat="1" applyFont="1" applyBorder="1" applyAlignment="1">
      <alignment horizontal="left" vertical="center"/>
    </xf>
    <xf numFmtId="176" fontId="1" fillId="0" borderId="0" xfId="0" applyNumberFormat="1" applyFont="1" applyAlignment="1">
      <alignment horizontal="left" vertical="center"/>
    </xf>
    <xf numFmtId="176" fontId="1" fillId="0" borderId="9" xfId="0" applyNumberFormat="1" applyFont="1" applyBorder="1" applyAlignment="1">
      <alignment horizontal="left" vertical="center"/>
    </xf>
    <xf numFmtId="176" fontId="1" fillId="0" borderId="8" xfId="0" applyNumberFormat="1" applyFont="1" applyBorder="1" applyAlignment="1">
      <alignment horizontal="left" vertical="center"/>
    </xf>
    <xf numFmtId="176" fontId="1" fillId="0" borderId="10" xfId="0" applyNumberFormat="1" applyFont="1" applyBorder="1" applyAlignment="1">
      <alignment horizontal="center" vertical="center"/>
    </xf>
    <xf numFmtId="176" fontId="3" fillId="0" borderId="15" xfId="0" applyNumberFormat="1" applyFont="1" applyBorder="1" applyAlignment="1">
      <alignment horizontal="right" vertical="center"/>
    </xf>
    <xf numFmtId="176" fontId="1" fillId="0" borderId="16" xfId="0" applyNumberFormat="1" applyFont="1" applyBorder="1" applyAlignment="1">
      <alignment horizontal="center" vertical="center"/>
    </xf>
    <xf numFmtId="176" fontId="1" fillId="0" borderId="19" xfId="0" applyNumberFormat="1" applyFont="1" applyBorder="1" applyAlignment="1">
      <alignment horizontal="center" vertical="center"/>
    </xf>
    <xf numFmtId="176" fontId="1" fillId="0" borderId="17" xfId="0" applyNumberFormat="1" applyFont="1" applyBorder="1" applyAlignment="1">
      <alignment horizontal="center" vertical="center"/>
    </xf>
    <xf numFmtId="176" fontId="1" fillId="0" borderId="20" xfId="0" applyNumberFormat="1" applyFont="1" applyBorder="1" applyAlignment="1">
      <alignment horizontal="center" vertical="center"/>
    </xf>
    <xf numFmtId="176" fontId="1" fillId="0" borderId="18" xfId="0" applyNumberFormat="1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176" fontId="1" fillId="0" borderId="18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176" fontId="1" fillId="0" borderId="30" xfId="0" applyNumberFormat="1" applyFont="1" applyBorder="1" applyAlignment="1">
      <alignment horizontal="center" vertical="center"/>
    </xf>
    <xf numFmtId="176" fontId="1" fillId="0" borderId="31" xfId="0" applyNumberFormat="1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/>
    </xf>
    <xf numFmtId="176" fontId="1" fillId="0" borderId="33" xfId="0" applyNumberFormat="1" applyFont="1" applyBorder="1" applyAlignment="1">
      <alignment horizontal="center" vertical="center" shrinkToFit="1"/>
    </xf>
    <xf numFmtId="176" fontId="1" fillId="0" borderId="17" xfId="0" applyNumberFormat="1" applyFont="1" applyBorder="1" applyAlignment="1">
      <alignment horizontal="center" vertical="center" shrinkToFit="1"/>
    </xf>
    <xf numFmtId="178" fontId="1" fillId="0" borderId="34" xfId="0" applyNumberFormat="1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178" fontId="1" fillId="0" borderId="16" xfId="0" applyNumberFormat="1" applyFont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178" fontId="1" fillId="0" borderId="33" xfId="0" applyNumberFormat="1" applyFont="1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176" fontId="1" fillId="0" borderId="35" xfId="0" applyNumberFormat="1" applyFont="1" applyBorder="1" applyAlignment="1">
      <alignment horizontal="center" vertical="center"/>
    </xf>
    <xf numFmtId="176" fontId="1" fillId="0" borderId="36" xfId="0" applyNumberFormat="1" applyFont="1" applyBorder="1" applyAlignment="1">
      <alignment horizontal="center" vertical="center"/>
    </xf>
  </cellXfs>
  <cellStyles count="2">
    <cellStyle name="TableStyleLight1" xfId="1" xr:uid="{00000000-0005-0000-0000-000000000000}"/>
    <cellStyle name="標準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3333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8" Type="http://schemas.openxmlformats.org/officeDocument/2006/relationships/styles" Target="styles.xml" />
  <Relationship Id="rId3" Type="http://schemas.openxmlformats.org/officeDocument/2006/relationships/worksheet" Target="worksheets/sheet3.xml" />
  <Relationship Id="rId7" Type="http://schemas.openxmlformats.org/officeDocument/2006/relationships/theme" Target="theme/theme1.xml" />
  <Relationship Id="rId2" Type="http://schemas.openxmlformats.org/officeDocument/2006/relationships/worksheet" Target="worksheets/sheet2.xml" />
  <Relationship Id="rId1" Type="http://schemas.openxmlformats.org/officeDocument/2006/relationships/worksheet" Target="worksheets/sheet1.xml" />
  <Relationship Id="rId6" Type="http://schemas.openxmlformats.org/officeDocument/2006/relationships/worksheet" Target="worksheets/sheet6.xml" />
  <Relationship Id="rId5" Type="http://schemas.openxmlformats.org/officeDocument/2006/relationships/worksheet" Target="worksheets/sheet5.xml" />
  <Relationship Id="rId10" Type="http://schemas.openxmlformats.org/officeDocument/2006/relationships/calcChain" Target="calcChain.xml" />
  <Relationship Id="rId4" Type="http://schemas.openxmlformats.org/officeDocument/2006/relationships/worksheet" Target="worksheets/sheet4.xml" />
  <Relationship Id="rId9" Type="http://schemas.openxmlformats.org/officeDocument/2006/relationships/sharedStrings" Target="sharedStrings.xml" />
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_rels/sheet2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2.bin" />
</Relationships>
</file>

<file path=xl/worksheets/_rels/sheet3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3.bin" />
</Relationships>
</file>

<file path=xl/worksheets/_rels/sheet4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4.bin" />
</Relationships>
</file>

<file path=xl/worksheets/_rels/sheet5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5.bin" />
</Relationships>
</file>

<file path=xl/worksheets/_rels/sheet6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6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</sheetPr>
  <dimension ref="A1:G17"/>
  <sheetViews>
    <sheetView tabSelected="1" view="pageBreakPreview" zoomScaleNormal="100" zoomScaleSheetLayoutView="100" workbookViewId="0"/>
  </sheetViews>
  <sheetFormatPr defaultRowHeight="14.25" x14ac:dyDescent="0.15"/>
  <cols>
    <col min="1" max="1" width="4.125" style="3" customWidth="1"/>
    <col min="2" max="2" width="10.625" style="3" customWidth="1"/>
    <col min="3" max="3" width="28.625" style="3" customWidth="1"/>
    <col min="4" max="4" width="10.625" style="3" customWidth="1"/>
    <col min="5" max="7" width="15.625" style="3" customWidth="1"/>
    <col min="8" max="16384" width="9" style="3"/>
  </cols>
  <sheetData>
    <row r="1" spans="1:7" s="2" customFormat="1" x14ac:dyDescent="0.15">
      <c r="A1" s="1" t="s">
        <v>15</v>
      </c>
    </row>
    <row r="2" spans="1:7" s="2" customFormat="1" x14ac:dyDescent="0.15">
      <c r="A2" s="3"/>
    </row>
    <row r="3" spans="1:7" ht="15" thickBot="1" x14ac:dyDescent="0.2">
      <c r="A3" s="4"/>
      <c r="B3" s="4"/>
      <c r="C3" s="4"/>
      <c r="D3" s="4"/>
      <c r="E3" s="4"/>
      <c r="F3" s="4"/>
      <c r="G3" s="5" t="s">
        <v>161</v>
      </c>
    </row>
    <row r="4" spans="1:7" ht="14.1" customHeight="1" thickTop="1" x14ac:dyDescent="0.15">
      <c r="A4" s="138" t="s">
        <v>0</v>
      </c>
      <c r="B4" s="139"/>
      <c r="C4" s="139"/>
      <c r="D4" s="7" t="s">
        <v>1</v>
      </c>
      <c r="E4" s="6" t="s">
        <v>2</v>
      </c>
      <c r="F4" s="6" t="s">
        <v>3</v>
      </c>
      <c r="G4" s="8" t="s">
        <v>4</v>
      </c>
    </row>
    <row r="5" spans="1:7" s="2" customFormat="1" ht="14.1" customHeight="1" x14ac:dyDescent="0.15">
      <c r="A5" s="140" t="s">
        <v>5</v>
      </c>
      <c r="B5" s="141"/>
      <c r="C5" s="11"/>
      <c r="G5" s="12"/>
    </row>
    <row r="6" spans="1:7" s="2" customFormat="1" ht="14.1" customHeight="1" x14ac:dyDescent="0.15">
      <c r="A6" s="9"/>
      <c r="B6" s="2" t="s">
        <v>6</v>
      </c>
      <c r="C6" s="13"/>
      <c r="D6" s="2">
        <v>1</v>
      </c>
      <c r="E6" s="2">
        <v>2874</v>
      </c>
      <c r="F6" s="2">
        <v>2874</v>
      </c>
      <c r="G6" s="12">
        <v>100</v>
      </c>
    </row>
    <row r="7" spans="1:7" s="2" customFormat="1" ht="14.1" customHeight="1" x14ac:dyDescent="0.15">
      <c r="A7" s="14"/>
      <c r="B7" s="2" t="s">
        <v>7</v>
      </c>
      <c r="C7" s="13"/>
      <c r="D7" s="2">
        <v>1</v>
      </c>
      <c r="E7" s="2">
        <v>6120</v>
      </c>
      <c r="F7" s="2">
        <v>6120</v>
      </c>
      <c r="G7" s="12">
        <v>100</v>
      </c>
    </row>
    <row r="8" spans="1:7" s="2" customFormat="1" ht="14.1" customHeight="1" x14ac:dyDescent="0.15">
      <c r="A8" s="9"/>
      <c r="B8" s="15"/>
      <c r="C8" s="16"/>
      <c r="G8" s="12"/>
    </row>
    <row r="9" spans="1:7" ht="14.1" customHeight="1" x14ac:dyDescent="0.15">
      <c r="A9" s="9" t="s">
        <v>8</v>
      </c>
      <c r="B9" s="10"/>
      <c r="C9" s="17"/>
      <c r="D9" s="2"/>
      <c r="E9" s="2"/>
      <c r="F9" s="2"/>
      <c r="G9" s="12"/>
    </row>
    <row r="10" spans="1:7" ht="14.1" customHeight="1" x14ac:dyDescent="0.15">
      <c r="A10" s="14"/>
      <c r="B10" s="2" t="s">
        <v>9</v>
      </c>
      <c r="C10" s="13"/>
      <c r="D10" s="2">
        <v>1</v>
      </c>
      <c r="E10" s="2">
        <v>5946.4000000000005</v>
      </c>
      <c r="F10" s="2">
        <v>5946.4000000000005</v>
      </c>
      <c r="G10" s="12">
        <v>100</v>
      </c>
    </row>
    <row r="11" spans="1:7" ht="14.1" customHeight="1" x14ac:dyDescent="0.15">
      <c r="A11" s="14"/>
      <c r="B11" s="2" t="s">
        <v>10</v>
      </c>
      <c r="C11" s="13"/>
      <c r="D11" s="2">
        <v>1</v>
      </c>
      <c r="E11" s="2">
        <v>5402.4</v>
      </c>
      <c r="F11" s="2">
        <v>5402.4</v>
      </c>
      <c r="G11" s="12">
        <v>100</v>
      </c>
    </row>
    <row r="12" spans="1:7" ht="14.1" customHeight="1" x14ac:dyDescent="0.15">
      <c r="A12" s="14"/>
      <c r="B12" s="2" t="s">
        <v>11</v>
      </c>
      <c r="C12" s="13"/>
      <c r="D12" s="2">
        <v>1</v>
      </c>
      <c r="E12" s="2">
        <v>2785.3</v>
      </c>
      <c r="F12" s="2">
        <v>2785.3</v>
      </c>
      <c r="G12" s="12">
        <v>100</v>
      </c>
    </row>
    <row r="13" spans="1:7" ht="14.1" customHeight="1" x14ac:dyDescent="0.15">
      <c r="A13" s="14"/>
      <c r="B13" s="2" t="s">
        <v>12</v>
      </c>
      <c r="C13" s="13"/>
      <c r="D13" s="2">
        <v>1</v>
      </c>
      <c r="E13" s="2">
        <v>3679.1</v>
      </c>
      <c r="F13" s="2">
        <v>3679.1</v>
      </c>
      <c r="G13" s="12">
        <v>100</v>
      </c>
    </row>
    <row r="14" spans="1:7" ht="14.1" customHeight="1" x14ac:dyDescent="0.15">
      <c r="A14" s="14"/>
      <c r="B14" s="2"/>
      <c r="C14" s="18"/>
      <c r="D14" s="2"/>
      <c r="E14" s="19"/>
      <c r="F14" s="19"/>
      <c r="G14" s="20"/>
    </row>
    <row r="15" spans="1:7" ht="14.1" customHeight="1" x14ac:dyDescent="0.15">
      <c r="A15" s="142" t="s">
        <v>13</v>
      </c>
      <c r="B15" s="143"/>
      <c r="C15" s="24"/>
      <c r="D15" s="125">
        <v>1651</v>
      </c>
      <c r="E15" s="125">
        <v>425629</v>
      </c>
      <c r="F15" s="125">
        <v>403633</v>
      </c>
      <c r="G15" s="25">
        <f>F15/E15</f>
        <v>0.94832119052038277</v>
      </c>
    </row>
    <row r="16" spans="1:7" s="23" customFormat="1" ht="14.1" customHeight="1" x14ac:dyDescent="0.15">
      <c r="A16" s="21" t="s">
        <v>14</v>
      </c>
      <c r="B16" s="21"/>
      <c r="C16" s="21"/>
      <c r="D16" s="22"/>
      <c r="E16" s="22"/>
      <c r="F16" s="22"/>
      <c r="G16" s="22"/>
    </row>
    <row r="17" spans="1:7" s="23" customFormat="1" ht="14.1" customHeight="1" x14ac:dyDescent="0.15">
      <c r="A17" s="21"/>
      <c r="B17" s="21"/>
      <c r="C17" s="21"/>
      <c r="D17" s="22"/>
      <c r="E17" s="22"/>
      <c r="F17" s="22"/>
      <c r="G17" s="22"/>
    </row>
  </sheetData>
  <sheetProtection selectLockedCells="1" selectUnlockedCells="1"/>
  <mergeCells count="3">
    <mergeCell ref="A4:C4"/>
    <mergeCell ref="A5:B5"/>
    <mergeCell ref="A15:B15"/>
  </mergeCells>
  <phoneticPr fontId="6"/>
  <pageMargins left="0.78749999999999998" right="0.78749999999999998" top="0.78749999999999998" bottom="0.78749999999999998" header="0.51180555555555551" footer="0.51180555555555551"/>
  <pageSetup paperSize="9" scale="85" firstPageNumber="0" orientation="landscape" horizontalDpi="300" verticalDpi="300" r:id="rId1"/>
  <headerFooter alignWithMargins="0">
    <oddHeader>&amp;R&amp;"ＭＳ ゴシック,標準"四街道市統計　&amp;A.xlsx</oddHeader>
    <oddFooter>&amp;R&amp;"ＭＳ ゴシック,標準"（&amp;D印刷）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4EB6E5-0AE4-4558-BC92-B294F5AD70CA}">
  <sheetPr>
    <tabColor theme="4"/>
  </sheetPr>
  <dimension ref="A1:H31"/>
  <sheetViews>
    <sheetView view="pageBreakPreview" zoomScaleNormal="100" zoomScaleSheetLayoutView="100" workbookViewId="0"/>
  </sheetViews>
  <sheetFormatPr defaultRowHeight="14.25" x14ac:dyDescent="0.15"/>
  <cols>
    <col min="1" max="1" width="4.125" style="3" customWidth="1"/>
    <col min="2" max="2" width="10.625" style="3" customWidth="1"/>
    <col min="3" max="3" width="28.625" style="3" customWidth="1"/>
    <col min="4" max="4" width="10.625" style="3" customWidth="1"/>
    <col min="5" max="5" width="7.375" style="3" customWidth="1"/>
    <col min="6" max="6" width="10.625" style="3" customWidth="1"/>
    <col min="7" max="7" width="18.375" style="3" bestFit="1" customWidth="1"/>
    <col min="8" max="8" width="16" style="3" customWidth="1"/>
    <col min="9" max="16384" width="9" style="3"/>
  </cols>
  <sheetData>
    <row r="1" spans="1:8" s="2" customFormat="1" x14ac:dyDescent="0.15">
      <c r="A1" s="1" t="s">
        <v>16</v>
      </c>
    </row>
    <row r="2" spans="1:8" s="2" customFormat="1" x14ac:dyDescent="0.15">
      <c r="A2" s="3"/>
    </row>
    <row r="3" spans="1:8" ht="15" thickBot="1" x14ac:dyDescent="0.2">
      <c r="A3" s="4"/>
      <c r="B3" s="4"/>
      <c r="C3" s="4"/>
      <c r="D3" s="4"/>
      <c r="E3" s="4"/>
      <c r="F3" s="4"/>
      <c r="G3" s="4"/>
      <c r="H3" s="5" t="s">
        <v>161</v>
      </c>
    </row>
    <row r="4" spans="1:8" ht="14.1" customHeight="1" thickTop="1" x14ac:dyDescent="0.15">
      <c r="A4" s="138" t="s">
        <v>0</v>
      </c>
      <c r="B4" s="139"/>
      <c r="C4" s="139"/>
      <c r="D4" s="7" t="s">
        <v>1</v>
      </c>
      <c r="E4" s="144" t="s">
        <v>17</v>
      </c>
      <c r="F4" s="139"/>
      <c r="G4" s="6" t="s">
        <v>18</v>
      </c>
      <c r="H4" s="8" t="s">
        <v>19</v>
      </c>
    </row>
    <row r="5" spans="1:8" ht="14.1" customHeight="1" x14ac:dyDescent="0.15">
      <c r="A5" s="9" t="s">
        <v>20</v>
      </c>
      <c r="B5" s="10"/>
      <c r="C5" s="17"/>
      <c r="D5" s="26"/>
      <c r="E5" s="27"/>
      <c r="F5" s="27"/>
      <c r="G5" s="26"/>
      <c r="H5" s="126"/>
    </row>
    <row r="6" spans="1:8" ht="14.1" customHeight="1" x14ac:dyDescent="0.15">
      <c r="A6" s="9"/>
      <c r="B6" s="10"/>
      <c r="C6" s="17" t="s">
        <v>21</v>
      </c>
      <c r="D6" s="26">
        <v>23</v>
      </c>
      <c r="E6" s="27"/>
      <c r="F6" s="27"/>
      <c r="G6" s="26"/>
      <c r="H6" s="127"/>
    </row>
    <row r="7" spans="1:8" ht="14.1" customHeight="1" x14ac:dyDescent="0.15">
      <c r="A7" s="9"/>
      <c r="B7" s="3" t="s">
        <v>23</v>
      </c>
      <c r="C7" s="28" t="s">
        <v>24</v>
      </c>
      <c r="D7" s="26">
        <v>1</v>
      </c>
      <c r="E7" s="27" t="s">
        <v>22</v>
      </c>
      <c r="F7" s="27">
        <v>5200</v>
      </c>
      <c r="G7" s="2">
        <v>3440</v>
      </c>
      <c r="H7" s="128">
        <f>G7/F7*100</f>
        <v>66.153846153846146</v>
      </c>
    </row>
    <row r="8" spans="1:8" ht="14.1" customHeight="1" x14ac:dyDescent="0.15">
      <c r="A8" s="9"/>
      <c r="B8" s="3" t="s">
        <v>25</v>
      </c>
      <c r="C8" s="28" t="s">
        <v>26</v>
      </c>
      <c r="D8" s="26">
        <v>1</v>
      </c>
      <c r="E8" s="27" t="s">
        <v>162</v>
      </c>
      <c r="F8" s="27">
        <v>2430</v>
      </c>
      <c r="G8" s="2">
        <v>2179</v>
      </c>
      <c r="H8" s="128">
        <f t="shared" ref="H8:H28" si="0">G8/F8*100</f>
        <v>89.670781893004119</v>
      </c>
    </row>
    <row r="9" spans="1:8" ht="14.1" customHeight="1" x14ac:dyDescent="0.15">
      <c r="A9" s="9"/>
      <c r="B9" s="3" t="s">
        <v>27</v>
      </c>
      <c r="C9" s="28" t="s">
        <v>28</v>
      </c>
      <c r="D9" s="26">
        <v>1</v>
      </c>
      <c r="E9" s="27" t="s">
        <v>162</v>
      </c>
      <c r="F9" s="27">
        <v>1150</v>
      </c>
      <c r="G9" s="2">
        <v>1150</v>
      </c>
      <c r="H9" s="128">
        <f t="shared" si="0"/>
        <v>100</v>
      </c>
    </row>
    <row r="10" spans="1:8" ht="14.1" customHeight="1" x14ac:dyDescent="0.15">
      <c r="A10" s="9"/>
      <c r="B10" s="3" t="s">
        <v>29</v>
      </c>
      <c r="C10" s="28" t="s">
        <v>30</v>
      </c>
      <c r="D10" s="26">
        <v>1</v>
      </c>
      <c r="E10" s="27" t="s">
        <v>162</v>
      </c>
      <c r="F10" s="27">
        <v>6240</v>
      </c>
      <c r="G10" s="2">
        <v>1008</v>
      </c>
      <c r="H10" s="128">
        <f t="shared" si="0"/>
        <v>16.153846153846153</v>
      </c>
    </row>
    <row r="11" spans="1:8" ht="14.1" customHeight="1" x14ac:dyDescent="0.15">
      <c r="A11" s="9"/>
      <c r="B11" s="3" t="s">
        <v>31</v>
      </c>
      <c r="C11" s="28" t="s">
        <v>32</v>
      </c>
      <c r="D11" s="26">
        <v>1</v>
      </c>
      <c r="E11" s="27" t="s">
        <v>162</v>
      </c>
      <c r="F11" s="27">
        <v>1300</v>
      </c>
      <c r="G11" s="129" t="s">
        <v>70</v>
      </c>
      <c r="H11" s="130" t="s">
        <v>70</v>
      </c>
    </row>
    <row r="12" spans="1:8" ht="14.1" customHeight="1" x14ac:dyDescent="0.15">
      <c r="A12" s="9"/>
      <c r="B12" s="3" t="s">
        <v>33</v>
      </c>
      <c r="C12" s="28" t="s">
        <v>34</v>
      </c>
      <c r="D12" s="26">
        <v>1</v>
      </c>
      <c r="E12" s="27" t="s">
        <v>162</v>
      </c>
      <c r="F12" s="27">
        <v>4760</v>
      </c>
      <c r="G12" s="2">
        <v>1580</v>
      </c>
      <c r="H12" s="128">
        <f t="shared" si="0"/>
        <v>33.193277310924366</v>
      </c>
    </row>
    <row r="13" spans="1:8" ht="14.1" customHeight="1" x14ac:dyDescent="0.15">
      <c r="A13" s="9"/>
      <c r="B13" s="3" t="s">
        <v>35</v>
      </c>
      <c r="C13" s="28" t="s">
        <v>36</v>
      </c>
      <c r="D13" s="26">
        <v>1</v>
      </c>
      <c r="E13" s="27" t="s">
        <v>162</v>
      </c>
      <c r="F13" s="27">
        <v>3730</v>
      </c>
      <c r="G13" s="2">
        <v>413</v>
      </c>
      <c r="H13" s="128">
        <f t="shared" si="0"/>
        <v>11.072386058981234</v>
      </c>
    </row>
    <row r="14" spans="1:8" ht="14.1" customHeight="1" x14ac:dyDescent="0.15">
      <c r="A14" s="9"/>
      <c r="B14" s="3" t="s">
        <v>37</v>
      </c>
      <c r="C14" s="28" t="s">
        <v>38</v>
      </c>
      <c r="D14" s="26">
        <v>1</v>
      </c>
      <c r="E14" s="27" t="s">
        <v>162</v>
      </c>
      <c r="F14" s="27">
        <v>2870</v>
      </c>
      <c r="G14" s="2">
        <v>2310</v>
      </c>
      <c r="H14" s="128">
        <f t="shared" si="0"/>
        <v>80.487804878048792</v>
      </c>
    </row>
    <row r="15" spans="1:8" ht="14.1" customHeight="1" x14ac:dyDescent="0.15">
      <c r="A15" s="9"/>
      <c r="B15" s="3" t="s">
        <v>39</v>
      </c>
      <c r="C15" s="28" t="s">
        <v>40</v>
      </c>
      <c r="D15" s="26">
        <v>1</v>
      </c>
      <c r="E15" s="27" t="s">
        <v>162</v>
      </c>
      <c r="F15" s="27">
        <v>1520</v>
      </c>
      <c r="G15" s="2">
        <v>700</v>
      </c>
      <c r="H15" s="128">
        <f t="shared" si="0"/>
        <v>46.05263157894737</v>
      </c>
    </row>
    <row r="16" spans="1:8" ht="14.1" customHeight="1" x14ac:dyDescent="0.15">
      <c r="A16" s="9"/>
      <c r="B16" s="3" t="s">
        <v>41</v>
      </c>
      <c r="C16" s="28" t="s">
        <v>42</v>
      </c>
      <c r="D16" s="26">
        <v>1</v>
      </c>
      <c r="E16" s="27" t="s">
        <v>162</v>
      </c>
      <c r="F16" s="27">
        <v>3020</v>
      </c>
      <c r="G16" s="2">
        <v>2690</v>
      </c>
      <c r="H16" s="128">
        <f t="shared" si="0"/>
        <v>89.072847682119203</v>
      </c>
    </row>
    <row r="17" spans="1:8" ht="14.1" customHeight="1" x14ac:dyDescent="0.15">
      <c r="A17" s="9"/>
      <c r="B17" s="3" t="s">
        <v>43</v>
      </c>
      <c r="C17" s="28" t="s">
        <v>44</v>
      </c>
      <c r="D17" s="26">
        <v>1</v>
      </c>
      <c r="E17" s="27" t="s">
        <v>162</v>
      </c>
      <c r="F17" s="27">
        <v>2300</v>
      </c>
      <c r="G17" s="2">
        <v>180</v>
      </c>
      <c r="H17" s="128">
        <f t="shared" si="0"/>
        <v>7.8260869565217401</v>
      </c>
    </row>
    <row r="18" spans="1:8" ht="14.1" customHeight="1" x14ac:dyDescent="0.15">
      <c r="A18" s="9"/>
      <c r="B18" s="3" t="s">
        <v>45</v>
      </c>
      <c r="C18" s="28" t="s">
        <v>46</v>
      </c>
      <c r="D18" s="26">
        <v>1</v>
      </c>
      <c r="E18" s="27" t="s">
        <v>162</v>
      </c>
      <c r="F18" s="27">
        <v>2000</v>
      </c>
      <c r="G18" s="2">
        <v>1432</v>
      </c>
      <c r="H18" s="128">
        <f t="shared" si="0"/>
        <v>71.599999999999994</v>
      </c>
    </row>
    <row r="19" spans="1:8" ht="14.1" customHeight="1" x14ac:dyDescent="0.15">
      <c r="A19" s="9"/>
      <c r="B19" s="3" t="s">
        <v>47</v>
      </c>
      <c r="C19" s="28" t="s">
        <v>48</v>
      </c>
      <c r="D19" s="26">
        <v>1</v>
      </c>
      <c r="E19" s="27" t="s">
        <v>162</v>
      </c>
      <c r="F19" s="27">
        <v>750</v>
      </c>
      <c r="G19" s="2">
        <v>500</v>
      </c>
      <c r="H19" s="128">
        <f t="shared" si="0"/>
        <v>66.666666666666657</v>
      </c>
    </row>
    <row r="20" spans="1:8" ht="14.1" customHeight="1" x14ac:dyDescent="0.15">
      <c r="A20" s="9"/>
      <c r="B20" s="3" t="s">
        <v>49</v>
      </c>
      <c r="C20" s="28" t="s">
        <v>50</v>
      </c>
      <c r="D20" s="26">
        <v>1</v>
      </c>
      <c r="E20" s="27" t="s">
        <v>162</v>
      </c>
      <c r="F20" s="27">
        <v>1600</v>
      </c>
      <c r="G20" s="2">
        <v>1600</v>
      </c>
      <c r="H20" s="128">
        <f t="shared" si="0"/>
        <v>100</v>
      </c>
    </row>
    <row r="21" spans="1:8" ht="14.1" customHeight="1" x14ac:dyDescent="0.15">
      <c r="A21" s="9"/>
      <c r="B21" s="3" t="s">
        <v>51</v>
      </c>
      <c r="C21" s="28" t="s">
        <v>52</v>
      </c>
      <c r="D21" s="26">
        <v>1</v>
      </c>
      <c r="E21" s="27" t="s">
        <v>162</v>
      </c>
      <c r="F21" s="27">
        <v>160</v>
      </c>
      <c r="G21" s="2">
        <v>160</v>
      </c>
      <c r="H21" s="128">
        <f t="shared" si="0"/>
        <v>100</v>
      </c>
    </row>
    <row r="22" spans="1:8" ht="14.1" customHeight="1" x14ac:dyDescent="0.15">
      <c r="A22" s="9"/>
      <c r="B22" s="3" t="s">
        <v>53</v>
      </c>
      <c r="C22" s="28" t="s">
        <v>54</v>
      </c>
      <c r="D22" s="26">
        <v>1</v>
      </c>
      <c r="E22" s="27" t="s">
        <v>162</v>
      </c>
      <c r="F22" s="27">
        <v>1020</v>
      </c>
      <c r="G22" s="2">
        <v>260</v>
      </c>
      <c r="H22" s="128">
        <f t="shared" si="0"/>
        <v>25.490196078431371</v>
      </c>
    </row>
    <row r="23" spans="1:8" ht="14.1" customHeight="1" x14ac:dyDescent="0.15">
      <c r="A23" s="9"/>
      <c r="B23" s="3" t="s">
        <v>55</v>
      </c>
      <c r="C23" s="28" t="s">
        <v>56</v>
      </c>
      <c r="D23" s="26">
        <v>1</v>
      </c>
      <c r="E23" s="27" t="s">
        <v>162</v>
      </c>
      <c r="F23" s="27">
        <v>240</v>
      </c>
      <c r="G23" s="129" t="s">
        <v>70</v>
      </c>
      <c r="H23" s="130" t="s">
        <v>70</v>
      </c>
    </row>
    <row r="24" spans="1:8" ht="14.1" customHeight="1" x14ac:dyDescent="0.15">
      <c r="A24" s="9"/>
      <c r="B24" s="3" t="s">
        <v>57</v>
      </c>
      <c r="C24" s="28" t="s">
        <v>58</v>
      </c>
      <c r="D24" s="26">
        <v>1</v>
      </c>
      <c r="E24" s="27" t="s">
        <v>162</v>
      </c>
      <c r="F24" s="27">
        <v>590</v>
      </c>
      <c r="G24" s="2">
        <v>590</v>
      </c>
      <c r="H24" s="128">
        <f t="shared" si="0"/>
        <v>100</v>
      </c>
    </row>
    <row r="25" spans="1:8" ht="14.1" customHeight="1" x14ac:dyDescent="0.15">
      <c r="A25" s="9"/>
      <c r="B25" s="3" t="s">
        <v>59</v>
      </c>
      <c r="C25" s="28" t="s">
        <v>60</v>
      </c>
      <c r="D25" s="26">
        <v>1</v>
      </c>
      <c r="E25" s="27" t="s">
        <v>162</v>
      </c>
      <c r="F25" s="27">
        <v>1630</v>
      </c>
      <c r="G25" s="2">
        <v>1630</v>
      </c>
      <c r="H25" s="128">
        <f t="shared" si="0"/>
        <v>100</v>
      </c>
    </row>
    <row r="26" spans="1:8" ht="14.1" customHeight="1" x14ac:dyDescent="0.15">
      <c r="A26" s="9"/>
      <c r="B26" s="3" t="s">
        <v>61</v>
      </c>
      <c r="C26" s="28" t="s">
        <v>62</v>
      </c>
      <c r="D26" s="26">
        <v>1</v>
      </c>
      <c r="E26" s="27" t="s">
        <v>162</v>
      </c>
      <c r="F26" s="27">
        <v>2970</v>
      </c>
      <c r="G26" s="2">
        <v>2970</v>
      </c>
      <c r="H26" s="128">
        <f t="shared" si="0"/>
        <v>100</v>
      </c>
    </row>
    <row r="27" spans="1:8" ht="14.1" customHeight="1" x14ac:dyDescent="0.15">
      <c r="A27" s="9"/>
      <c r="B27" s="3" t="s">
        <v>63</v>
      </c>
      <c r="C27" s="28" t="s">
        <v>64</v>
      </c>
      <c r="D27" s="26">
        <v>1</v>
      </c>
      <c r="E27" s="27" t="s">
        <v>162</v>
      </c>
      <c r="F27" s="27">
        <v>670</v>
      </c>
      <c r="G27" s="2">
        <v>670</v>
      </c>
      <c r="H27" s="128">
        <f t="shared" si="0"/>
        <v>100</v>
      </c>
    </row>
    <row r="28" spans="1:8" ht="14.1" customHeight="1" x14ac:dyDescent="0.15">
      <c r="A28" s="9"/>
      <c r="B28" s="3" t="s">
        <v>65</v>
      </c>
      <c r="C28" s="28" t="s">
        <v>66</v>
      </c>
      <c r="D28" s="26">
        <v>1</v>
      </c>
      <c r="E28" s="27" t="s">
        <v>162</v>
      </c>
      <c r="F28" s="27">
        <v>700</v>
      </c>
      <c r="G28" s="2">
        <v>700</v>
      </c>
      <c r="H28" s="128">
        <f t="shared" si="0"/>
        <v>100</v>
      </c>
    </row>
    <row r="29" spans="1:8" ht="14.1" customHeight="1" x14ac:dyDescent="0.15">
      <c r="A29" s="29"/>
      <c r="B29" s="30" t="s">
        <v>67</v>
      </c>
      <c r="C29" s="31" t="s">
        <v>68</v>
      </c>
      <c r="D29" s="34">
        <v>1</v>
      </c>
      <c r="E29" s="32" t="s">
        <v>162</v>
      </c>
      <c r="F29" s="32">
        <v>3170</v>
      </c>
      <c r="G29" s="131" t="s">
        <v>163</v>
      </c>
      <c r="H29" s="132" t="s">
        <v>70</v>
      </c>
    </row>
    <row r="30" spans="1:8" s="23" customFormat="1" ht="14.1" customHeight="1" x14ac:dyDescent="0.15">
      <c r="A30" s="21" t="s">
        <v>69</v>
      </c>
      <c r="B30" s="21"/>
      <c r="C30" s="21"/>
      <c r="D30" s="22"/>
      <c r="E30" s="27"/>
      <c r="F30" s="22"/>
      <c r="G30" s="22"/>
      <c r="H30" s="22"/>
    </row>
    <row r="31" spans="1:8" s="23" customFormat="1" ht="14.1" customHeight="1" x14ac:dyDescent="0.15">
      <c r="A31" s="33"/>
      <c r="B31" s="33"/>
      <c r="C31" s="33"/>
    </row>
  </sheetData>
  <sheetProtection selectLockedCells="1" selectUnlockedCells="1"/>
  <mergeCells count="2">
    <mergeCell ref="A4:C4"/>
    <mergeCell ref="E4:F4"/>
  </mergeCells>
  <phoneticPr fontId="6"/>
  <pageMargins left="0.78749999999999998" right="0.78749999999999998" top="0.78749999999999998" bottom="0.78749999999999998" header="0.51180555555555551" footer="0.51180555555555551"/>
  <pageSetup paperSize="9" scale="85" firstPageNumber="0" orientation="landscape" horizontalDpi="300" verticalDpi="300" r:id="rId1"/>
  <headerFooter alignWithMargins="0">
    <oddHeader>&amp;R&amp;"ＭＳ ゴシック,標準"四街道市統計　&amp;A.xlsx</oddHeader>
    <oddFooter>&amp;R&amp;"ＭＳ ゴシック,標準"（&amp;D印刷）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AC0B0D-E894-40BA-8F48-C5AEA2C1EDF6}">
  <sheetPr>
    <tabColor theme="4"/>
  </sheetPr>
  <dimension ref="A1:O56"/>
  <sheetViews>
    <sheetView view="pageBreakPreview" zoomScale="70" zoomScaleNormal="100" zoomScaleSheetLayoutView="70" workbookViewId="0"/>
  </sheetViews>
  <sheetFormatPr defaultRowHeight="14.25" x14ac:dyDescent="0.15"/>
  <cols>
    <col min="1" max="13" width="12.375" style="3" customWidth="1"/>
    <col min="14" max="16384" width="9" style="3"/>
  </cols>
  <sheetData>
    <row r="1" spans="1:14" s="2" customFormat="1" x14ac:dyDescent="0.15">
      <c r="A1" s="1" t="s">
        <v>71</v>
      </c>
    </row>
    <row r="2" spans="1:14" s="2" customFormat="1" x14ac:dyDescent="0.15"/>
    <row r="3" spans="1:14" s="22" customFormat="1" thickBot="1" x14ac:dyDescent="0.2">
      <c r="A3" s="35"/>
      <c r="B3" s="35"/>
      <c r="C3" s="35"/>
      <c r="D3" s="35"/>
      <c r="E3" s="35"/>
      <c r="F3" s="35"/>
      <c r="G3" s="35"/>
      <c r="H3" s="35"/>
      <c r="I3" s="35"/>
      <c r="J3" s="35"/>
      <c r="K3" s="35"/>
      <c r="L3" s="145" t="s">
        <v>72</v>
      </c>
      <c r="M3" s="145"/>
    </row>
    <row r="4" spans="1:14" s="2" customFormat="1" ht="18" customHeight="1" thickTop="1" x14ac:dyDescent="0.15">
      <c r="A4" s="146" t="s">
        <v>73</v>
      </c>
      <c r="B4" s="148" t="s">
        <v>21</v>
      </c>
      <c r="C4" s="150" t="s">
        <v>74</v>
      </c>
      <c r="D4" s="152" t="s">
        <v>75</v>
      </c>
      <c r="E4" s="152"/>
      <c r="F4" s="152"/>
      <c r="G4" s="152"/>
      <c r="H4" s="152"/>
      <c r="I4" s="150" t="s">
        <v>76</v>
      </c>
      <c r="J4" s="152" t="s">
        <v>77</v>
      </c>
      <c r="K4" s="152" t="s">
        <v>78</v>
      </c>
      <c r="L4" s="152" t="s">
        <v>79</v>
      </c>
      <c r="M4" s="150" t="s">
        <v>80</v>
      </c>
    </row>
    <row r="5" spans="1:14" s="2" customFormat="1" ht="30" customHeight="1" thickBot="1" x14ac:dyDescent="0.2">
      <c r="A5" s="147"/>
      <c r="B5" s="149"/>
      <c r="C5" s="151"/>
      <c r="D5" s="41" t="s">
        <v>81</v>
      </c>
      <c r="E5" s="42" t="s">
        <v>82</v>
      </c>
      <c r="F5" s="42" t="s">
        <v>83</v>
      </c>
      <c r="G5" s="42" t="s">
        <v>84</v>
      </c>
      <c r="H5" s="42" t="s">
        <v>85</v>
      </c>
      <c r="I5" s="151"/>
      <c r="J5" s="153"/>
      <c r="K5" s="153"/>
      <c r="L5" s="153"/>
      <c r="M5" s="151"/>
      <c r="N5" s="43"/>
    </row>
    <row r="6" spans="1:14" s="2" customFormat="1" ht="22.5" customHeight="1" x14ac:dyDescent="0.15">
      <c r="A6" s="44" t="s">
        <v>86</v>
      </c>
      <c r="B6" s="45">
        <v>571</v>
      </c>
      <c r="C6" s="46">
        <v>518</v>
      </c>
      <c r="D6" s="46">
        <v>8</v>
      </c>
      <c r="E6" s="46">
        <v>3</v>
      </c>
      <c r="F6" s="46">
        <v>0</v>
      </c>
      <c r="G6" s="46">
        <v>0</v>
      </c>
      <c r="H6" s="46">
        <v>5</v>
      </c>
      <c r="I6" s="46">
        <v>23</v>
      </c>
      <c r="J6" s="46">
        <v>7</v>
      </c>
      <c r="K6" s="46">
        <v>0</v>
      </c>
      <c r="L6" s="46">
        <v>1</v>
      </c>
      <c r="M6" s="47">
        <v>14</v>
      </c>
      <c r="N6" s="43"/>
    </row>
    <row r="7" spans="1:14" s="2" customFormat="1" ht="22.5" customHeight="1" x14ac:dyDescent="0.15">
      <c r="A7" s="48"/>
      <c r="B7" s="49" t="s">
        <v>87</v>
      </c>
      <c r="C7" s="50" t="s">
        <v>88</v>
      </c>
      <c r="D7" s="50" t="s">
        <v>89</v>
      </c>
      <c r="E7" s="50" t="s">
        <v>90</v>
      </c>
      <c r="F7" s="51" t="s">
        <v>90</v>
      </c>
      <c r="G7" s="51" t="s">
        <v>90</v>
      </c>
      <c r="H7" s="51" t="s">
        <v>89</v>
      </c>
      <c r="I7" s="50" t="s">
        <v>91</v>
      </c>
      <c r="J7" s="50" t="s">
        <v>90</v>
      </c>
      <c r="K7" s="50" t="s">
        <v>90</v>
      </c>
      <c r="L7" s="50" t="s">
        <v>90</v>
      </c>
      <c r="M7" s="52" t="s">
        <v>92</v>
      </c>
      <c r="N7" s="43"/>
    </row>
    <row r="8" spans="1:14" s="2" customFormat="1" ht="22.5" customHeight="1" x14ac:dyDescent="0.15">
      <c r="A8" s="53">
        <v>20</v>
      </c>
      <c r="B8" s="54">
        <v>520</v>
      </c>
      <c r="C8" s="2">
        <v>465</v>
      </c>
      <c r="D8" s="2">
        <v>3</v>
      </c>
      <c r="E8" s="2">
        <v>0</v>
      </c>
      <c r="F8" s="2">
        <v>0</v>
      </c>
      <c r="G8" s="2">
        <v>0</v>
      </c>
      <c r="H8" s="2">
        <v>3</v>
      </c>
      <c r="I8" s="2">
        <v>24</v>
      </c>
      <c r="J8" s="2">
        <v>5</v>
      </c>
      <c r="K8" s="2">
        <v>2</v>
      </c>
      <c r="L8" s="2">
        <v>4</v>
      </c>
      <c r="M8" s="55">
        <v>17</v>
      </c>
      <c r="N8" s="43"/>
    </row>
    <row r="9" spans="1:14" s="2" customFormat="1" ht="22.5" customHeight="1" x14ac:dyDescent="0.15">
      <c r="A9" s="54"/>
      <c r="B9" s="56" t="s">
        <v>93</v>
      </c>
      <c r="C9" s="57" t="s">
        <v>94</v>
      </c>
      <c r="D9" s="57" t="s">
        <v>95</v>
      </c>
      <c r="E9" s="58" t="s">
        <v>95</v>
      </c>
      <c r="F9" s="58" t="s">
        <v>95</v>
      </c>
      <c r="G9" s="58" t="s">
        <v>95</v>
      </c>
      <c r="H9" s="57" t="s">
        <v>95</v>
      </c>
      <c r="I9" s="57" t="s">
        <v>89</v>
      </c>
      <c r="J9" s="58" t="s">
        <v>95</v>
      </c>
      <c r="K9" s="58" t="s">
        <v>92</v>
      </c>
      <c r="L9" s="58" t="s">
        <v>95</v>
      </c>
      <c r="M9" s="59" t="s">
        <v>91</v>
      </c>
      <c r="N9" s="43"/>
    </row>
    <row r="10" spans="1:14" s="2" customFormat="1" ht="22.5" customHeight="1" x14ac:dyDescent="0.15">
      <c r="A10" s="60">
        <v>21</v>
      </c>
      <c r="B10" s="61">
        <v>476</v>
      </c>
      <c r="C10" s="62">
        <v>426</v>
      </c>
      <c r="D10" s="62">
        <v>4</v>
      </c>
      <c r="E10" s="62">
        <v>0</v>
      </c>
      <c r="F10" s="62">
        <v>0</v>
      </c>
      <c r="G10" s="62">
        <v>0</v>
      </c>
      <c r="H10" s="62">
        <v>4</v>
      </c>
      <c r="I10" s="62">
        <v>20</v>
      </c>
      <c r="J10" s="62">
        <v>5</v>
      </c>
      <c r="K10" s="62">
        <v>1</v>
      </c>
      <c r="L10" s="62">
        <v>5</v>
      </c>
      <c r="M10" s="63">
        <v>15</v>
      </c>
      <c r="N10" s="43"/>
    </row>
    <row r="11" spans="1:14" s="2" customFormat="1" ht="22.5" customHeight="1" x14ac:dyDescent="0.15">
      <c r="A11" s="48"/>
      <c r="B11" s="49" t="s">
        <v>88</v>
      </c>
      <c r="C11" s="50" t="s">
        <v>96</v>
      </c>
      <c r="D11" s="51" t="s">
        <v>95</v>
      </c>
      <c r="E11" s="51" t="s">
        <v>95</v>
      </c>
      <c r="F11" s="51" t="s">
        <v>90</v>
      </c>
      <c r="G11" s="51" t="s">
        <v>95</v>
      </c>
      <c r="H11" s="51" t="s">
        <v>95</v>
      </c>
      <c r="I11" s="50" t="s">
        <v>89</v>
      </c>
      <c r="J11" s="51" t="s">
        <v>95</v>
      </c>
      <c r="K11" s="51" t="s">
        <v>95</v>
      </c>
      <c r="L11" s="51" t="s">
        <v>95</v>
      </c>
      <c r="M11" s="52" t="s">
        <v>97</v>
      </c>
      <c r="N11" s="43"/>
    </row>
    <row r="12" spans="1:14" s="2" customFormat="1" ht="22.5" customHeight="1" x14ac:dyDescent="0.15">
      <c r="A12" s="53">
        <v>22</v>
      </c>
      <c r="B12" s="64">
        <v>463</v>
      </c>
      <c r="C12" s="65">
        <v>426</v>
      </c>
      <c r="D12" s="66">
        <v>4</v>
      </c>
      <c r="E12" s="66">
        <v>1</v>
      </c>
      <c r="F12" s="66">
        <v>0</v>
      </c>
      <c r="G12" s="66">
        <v>0</v>
      </c>
      <c r="H12" s="66">
        <v>3</v>
      </c>
      <c r="I12" s="65">
        <v>10</v>
      </c>
      <c r="J12" s="66">
        <v>8</v>
      </c>
      <c r="K12" s="66">
        <v>0</v>
      </c>
      <c r="L12" s="66">
        <v>3</v>
      </c>
      <c r="M12" s="67">
        <v>12</v>
      </c>
      <c r="N12" s="43"/>
    </row>
    <row r="13" spans="1:14" s="2" customFormat="1" ht="22.5" customHeight="1" x14ac:dyDescent="0.15">
      <c r="A13" s="54"/>
      <c r="B13" s="56" t="s">
        <v>93</v>
      </c>
      <c r="C13" s="57" t="s">
        <v>94</v>
      </c>
      <c r="D13" s="58" t="s">
        <v>95</v>
      </c>
      <c r="E13" s="58" t="s">
        <v>95</v>
      </c>
      <c r="F13" s="58" t="s">
        <v>95</v>
      </c>
      <c r="G13" s="58" t="s">
        <v>95</v>
      </c>
      <c r="H13" s="58" t="s">
        <v>95</v>
      </c>
      <c r="I13" s="57" t="s">
        <v>89</v>
      </c>
      <c r="J13" s="58" t="s">
        <v>92</v>
      </c>
      <c r="K13" s="58" t="s">
        <v>95</v>
      </c>
      <c r="L13" s="58" t="s">
        <v>95</v>
      </c>
      <c r="M13" s="59" t="s">
        <v>91</v>
      </c>
      <c r="N13" s="43"/>
    </row>
    <row r="14" spans="1:14" s="2" customFormat="1" ht="22.5" customHeight="1" x14ac:dyDescent="0.15">
      <c r="A14" s="60">
        <v>23</v>
      </c>
      <c r="B14" s="61">
        <f>+C14+D14+I14+J14+K14+L14+M14</f>
        <v>471</v>
      </c>
      <c r="C14" s="62">
        <v>445</v>
      </c>
      <c r="D14" s="62">
        <v>3</v>
      </c>
      <c r="E14" s="62">
        <v>3</v>
      </c>
      <c r="F14" s="62">
        <v>0</v>
      </c>
      <c r="G14" s="62">
        <v>0</v>
      </c>
      <c r="H14" s="62">
        <v>0</v>
      </c>
      <c r="I14" s="62">
        <v>4</v>
      </c>
      <c r="J14" s="62">
        <v>10</v>
      </c>
      <c r="K14" s="62">
        <v>0</v>
      </c>
      <c r="L14" s="62">
        <v>1</v>
      </c>
      <c r="M14" s="63">
        <v>8</v>
      </c>
      <c r="N14" s="43"/>
    </row>
    <row r="15" spans="1:14" s="2" customFormat="1" ht="22.5" customHeight="1" x14ac:dyDescent="0.15">
      <c r="A15" s="48"/>
      <c r="B15" s="49" t="s">
        <v>98</v>
      </c>
      <c r="C15" s="50" t="s">
        <v>99</v>
      </c>
      <c r="D15" s="51" t="s">
        <v>95</v>
      </c>
      <c r="E15" s="51" t="s">
        <v>95</v>
      </c>
      <c r="F15" s="51" t="s">
        <v>95</v>
      </c>
      <c r="G15" s="51" t="s">
        <v>95</v>
      </c>
      <c r="H15" s="51" t="s">
        <v>95</v>
      </c>
      <c r="I15" s="51" t="s">
        <v>95</v>
      </c>
      <c r="J15" s="50" t="s">
        <v>89</v>
      </c>
      <c r="K15" s="51" t="s">
        <v>95</v>
      </c>
      <c r="L15" s="50" t="s">
        <v>89</v>
      </c>
      <c r="M15" s="52" t="s">
        <v>89</v>
      </c>
      <c r="N15" s="43"/>
    </row>
    <row r="16" spans="1:14" s="2" customFormat="1" ht="22.5" customHeight="1" x14ac:dyDescent="0.15">
      <c r="A16" s="53">
        <v>24</v>
      </c>
      <c r="B16" s="54">
        <f>+C16+D16+I16+J16+K16+L16+M16</f>
        <v>609</v>
      </c>
      <c r="C16" s="65">
        <f>559+12</f>
        <v>571</v>
      </c>
      <c r="D16" s="66">
        <f>+E16+F16+G16+H16</f>
        <v>3</v>
      </c>
      <c r="E16" s="66">
        <v>1</v>
      </c>
      <c r="F16" s="66">
        <v>0</v>
      </c>
      <c r="G16" s="66">
        <v>0</v>
      </c>
      <c r="H16" s="66">
        <v>2</v>
      </c>
      <c r="I16" s="65">
        <f>7+1</f>
        <v>8</v>
      </c>
      <c r="J16" s="66">
        <f>6+2</f>
        <v>8</v>
      </c>
      <c r="K16" s="66">
        <v>0</v>
      </c>
      <c r="L16" s="66">
        <v>2</v>
      </c>
      <c r="M16" s="67">
        <f>7+10</f>
        <v>17</v>
      </c>
      <c r="N16" s="43"/>
    </row>
    <row r="17" spans="1:14" s="2" customFormat="1" ht="22.5" customHeight="1" x14ac:dyDescent="0.15">
      <c r="A17" s="54"/>
      <c r="B17" s="56" t="s">
        <v>100</v>
      </c>
      <c r="C17" s="57" t="s">
        <v>101</v>
      </c>
      <c r="D17" s="58" t="s">
        <v>95</v>
      </c>
      <c r="E17" s="58" t="s">
        <v>95</v>
      </c>
      <c r="F17" s="58" t="s">
        <v>95</v>
      </c>
      <c r="G17" s="58" t="s">
        <v>95</v>
      </c>
      <c r="H17" s="58" t="s">
        <v>95</v>
      </c>
      <c r="I17" s="58" t="s">
        <v>95</v>
      </c>
      <c r="J17" s="58" t="s">
        <v>95</v>
      </c>
      <c r="K17" s="58" t="s">
        <v>95</v>
      </c>
      <c r="L17" s="58" t="s">
        <v>95</v>
      </c>
      <c r="M17" s="59" t="s">
        <v>102</v>
      </c>
      <c r="N17" s="43"/>
    </row>
    <row r="18" spans="1:14" s="2" customFormat="1" ht="22.5" customHeight="1" x14ac:dyDescent="0.15">
      <c r="A18" s="60">
        <v>25</v>
      </c>
      <c r="B18" s="61">
        <f>+C18+D18+I18+J18+K18+L18+M18</f>
        <v>682</v>
      </c>
      <c r="C18" s="68">
        <v>636</v>
      </c>
      <c r="D18" s="69">
        <v>4</v>
      </c>
      <c r="E18" s="69">
        <v>4</v>
      </c>
      <c r="F18" s="69">
        <v>0</v>
      </c>
      <c r="G18" s="69">
        <v>0</v>
      </c>
      <c r="H18" s="69">
        <v>0</v>
      </c>
      <c r="I18" s="69">
        <v>0</v>
      </c>
      <c r="J18" s="69">
        <v>12</v>
      </c>
      <c r="K18" s="69">
        <v>0</v>
      </c>
      <c r="L18" s="69">
        <v>8</v>
      </c>
      <c r="M18" s="70">
        <v>22</v>
      </c>
      <c r="N18" s="43"/>
    </row>
    <row r="19" spans="1:14" s="2" customFormat="1" ht="22.5" customHeight="1" x14ac:dyDescent="0.15">
      <c r="A19" s="48"/>
      <c r="B19" s="49" t="s">
        <v>103</v>
      </c>
      <c r="C19" s="50" t="s">
        <v>98</v>
      </c>
      <c r="D19" s="50" t="s">
        <v>89</v>
      </c>
      <c r="E19" s="51" t="s">
        <v>89</v>
      </c>
      <c r="F19" s="51" t="s">
        <v>90</v>
      </c>
      <c r="G19" s="51" t="s">
        <v>90</v>
      </c>
      <c r="H19" s="51" t="s">
        <v>90</v>
      </c>
      <c r="I19" s="51" t="s">
        <v>90</v>
      </c>
      <c r="J19" s="51" t="s">
        <v>90</v>
      </c>
      <c r="K19" s="51" t="s">
        <v>90</v>
      </c>
      <c r="L19" s="51" t="s">
        <v>97</v>
      </c>
      <c r="M19" s="71" t="s">
        <v>96</v>
      </c>
      <c r="N19" s="43"/>
    </row>
    <row r="20" spans="1:14" s="2" customFormat="1" ht="22.5" customHeight="1" x14ac:dyDescent="0.15">
      <c r="A20" s="53">
        <v>26</v>
      </c>
      <c r="B20" s="54">
        <f>+C20+D20+I20+J20+K20+L20+M20</f>
        <v>475</v>
      </c>
      <c r="C20" s="65">
        <v>433</v>
      </c>
      <c r="D20" s="66">
        <f>+E20+F20+G20+H20</f>
        <v>4</v>
      </c>
      <c r="E20" s="66">
        <v>3</v>
      </c>
      <c r="F20" s="66">
        <v>0</v>
      </c>
      <c r="G20" s="66">
        <v>0</v>
      </c>
      <c r="H20" s="66">
        <v>1</v>
      </c>
      <c r="I20" s="66">
        <v>6</v>
      </c>
      <c r="J20" s="66">
        <v>9</v>
      </c>
      <c r="K20" s="66">
        <v>1</v>
      </c>
      <c r="L20" s="66">
        <v>3</v>
      </c>
      <c r="M20" s="72">
        <v>19</v>
      </c>
      <c r="N20" s="43"/>
    </row>
    <row r="21" spans="1:14" s="2" customFormat="1" ht="22.5" customHeight="1" x14ac:dyDescent="0.15">
      <c r="A21" s="54"/>
      <c r="B21" s="56" t="s">
        <v>104</v>
      </c>
      <c r="C21" s="57" t="s">
        <v>105</v>
      </c>
      <c r="D21" s="58" t="s">
        <v>90</v>
      </c>
      <c r="E21" s="58" t="s">
        <v>90</v>
      </c>
      <c r="F21" s="58" t="s">
        <v>90</v>
      </c>
      <c r="G21" s="58" t="s">
        <v>90</v>
      </c>
      <c r="H21" s="58" t="s">
        <v>90</v>
      </c>
      <c r="I21" s="58" t="s">
        <v>90</v>
      </c>
      <c r="J21" s="58" t="s">
        <v>89</v>
      </c>
      <c r="K21" s="58" t="s">
        <v>89</v>
      </c>
      <c r="L21" s="58" t="s">
        <v>92</v>
      </c>
      <c r="M21" s="73" t="s">
        <v>91</v>
      </c>
      <c r="N21" s="43"/>
    </row>
    <row r="22" spans="1:14" s="2" customFormat="1" ht="22.5" customHeight="1" x14ac:dyDescent="0.15">
      <c r="A22" s="60">
        <v>27</v>
      </c>
      <c r="B22" s="61">
        <v>556</v>
      </c>
      <c r="C22" s="68">
        <v>519</v>
      </c>
      <c r="D22" s="69">
        <v>9</v>
      </c>
      <c r="E22" s="69">
        <v>4</v>
      </c>
      <c r="F22" s="69">
        <v>0</v>
      </c>
      <c r="G22" s="69">
        <v>0</v>
      </c>
      <c r="H22" s="69">
        <v>5</v>
      </c>
      <c r="I22" s="69">
        <v>4</v>
      </c>
      <c r="J22" s="69">
        <v>6</v>
      </c>
      <c r="K22" s="69">
        <v>1</v>
      </c>
      <c r="L22" s="69">
        <v>3</v>
      </c>
      <c r="M22" s="70">
        <v>14</v>
      </c>
      <c r="N22" s="43"/>
    </row>
    <row r="23" spans="1:14" s="2" customFormat="1" ht="22.5" customHeight="1" x14ac:dyDescent="0.15">
      <c r="A23" s="48"/>
      <c r="B23" s="49" t="s">
        <v>105</v>
      </c>
      <c r="C23" s="50" t="s">
        <v>106</v>
      </c>
      <c r="D23" s="50" t="s">
        <v>92</v>
      </c>
      <c r="E23" s="51" t="s">
        <v>89</v>
      </c>
      <c r="F23" s="51" t="s">
        <v>90</v>
      </c>
      <c r="G23" s="51" t="s">
        <v>90</v>
      </c>
      <c r="H23" s="51" t="s">
        <v>89</v>
      </c>
      <c r="I23" s="51" t="s">
        <v>90</v>
      </c>
      <c r="J23" s="51" t="s">
        <v>90</v>
      </c>
      <c r="K23" s="51" t="s">
        <v>89</v>
      </c>
      <c r="L23" s="51" t="s">
        <v>92</v>
      </c>
      <c r="M23" s="71" t="s">
        <v>102</v>
      </c>
      <c r="N23" s="43"/>
    </row>
    <row r="24" spans="1:14" s="2" customFormat="1" ht="22.5" customHeight="1" x14ac:dyDescent="0.15">
      <c r="A24" s="53">
        <v>28</v>
      </c>
      <c r="B24" s="64">
        <v>695</v>
      </c>
      <c r="C24" s="65">
        <v>657</v>
      </c>
      <c r="D24" s="65">
        <v>5</v>
      </c>
      <c r="E24" s="66">
        <v>1</v>
      </c>
      <c r="F24" s="66">
        <v>2</v>
      </c>
      <c r="G24" s="66">
        <v>0</v>
      </c>
      <c r="H24" s="66">
        <v>2</v>
      </c>
      <c r="I24" s="66">
        <v>4</v>
      </c>
      <c r="J24" s="66">
        <v>11</v>
      </c>
      <c r="K24" s="66">
        <v>2</v>
      </c>
      <c r="L24" s="66">
        <v>2</v>
      </c>
      <c r="M24" s="72">
        <v>14</v>
      </c>
      <c r="N24" s="43"/>
    </row>
    <row r="25" spans="1:14" s="2" customFormat="1" ht="22.5" customHeight="1" x14ac:dyDescent="0.15">
      <c r="A25" s="54"/>
      <c r="B25" s="56" t="s">
        <v>99</v>
      </c>
      <c r="C25" s="57" t="s">
        <v>96</v>
      </c>
      <c r="D25" s="58" t="s">
        <v>90</v>
      </c>
      <c r="E25" s="58" t="s">
        <v>90</v>
      </c>
      <c r="F25" s="58" t="s">
        <v>90</v>
      </c>
      <c r="G25" s="58" t="s">
        <v>90</v>
      </c>
      <c r="H25" s="58" t="s">
        <v>90</v>
      </c>
      <c r="I25" s="58" t="s">
        <v>90</v>
      </c>
      <c r="J25" s="58" t="s">
        <v>89</v>
      </c>
      <c r="K25" s="58" t="s">
        <v>90</v>
      </c>
      <c r="L25" s="58" t="s">
        <v>90</v>
      </c>
      <c r="M25" s="73" t="s">
        <v>92</v>
      </c>
      <c r="N25" s="43"/>
    </row>
    <row r="26" spans="1:14" s="2" customFormat="1" ht="22.5" customHeight="1" x14ac:dyDescent="0.15">
      <c r="A26" s="60">
        <v>29</v>
      </c>
      <c r="B26" s="74">
        <f>C26+D26+I26+J26+K26+L26+M26</f>
        <v>643</v>
      </c>
      <c r="C26" s="68">
        <v>593</v>
      </c>
      <c r="D26" s="68">
        <f>SUM(E26:H26)</f>
        <v>5</v>
      </c>
      <c r="E26" s="69">
        <v>2</v>
      </c>
      <c r="F26" s="69">
        <v>0</v>
      </c>
      <c r="G26" s="69">
        <v>0</v>
      </c>
      <c r="H26" s="69">
        <v>3</v>
      </c>
      <c r="I26" s="69">
        <v>17</v>
      </c>
      <c r="J26" s="69">
        <v>9</v>
      </c>
      <c r="K26" s="69">
        <v>2</v>
      </c>
      <c r="L26" s="69">
        <v>1</v>
      </c>
      <c r="M26" s="70">
        <v>16</v>
      </c>
      <c r="N26" s="43"/>
    </row>
    <row r="27" spans="1:14" s="2" customFormat="1" ht="22.5" customHeight="1" x14ac:dyDescent="0.15">
      <c r="A27" s="48"/>
      <c r="B27" s="49" t="s">
        <v>98</v>
      </c>
      <c r="C27" s="50" t="s">
        <v>107</v>
      </c>
      <c r="D27" s="75">
        <v>-1</v>
      </c>
      <c r="E27" s="51" t="s">
        <v>90</v>
      </c>
      <c r="F27" s="51" t="s">
        <v>90</v>
      </c>
      <c r="G27" s="51" t="s">
        <v>90</v>
      </c>
      <c r="H27" s="51" t="s">
        <v>89</v>
      </c>
      <c r="I27" s="51" t="s">
        <v>90</v>
      </c>
      <c r="J27" s="51" t="s">
        <v>89</v>
      </c>
      <c r="K27" s="51" t="s">
        <v>92</v>
      </c>
      <c r="L27" s="51" t="s">
        <v>90</v>
      </c>
      <c r="M27" s="71" t="s">
        <v>108</v>
      </c>
      <c r="N27" s="43"/>
    </row>
    <row r="28" spans="1:14" s="2" customFormat="1" ht="22.5" customHeight="1" x14ac:dyDescent="0.15">
      <c r="A28" s="60">
        <v>30</v>
      </c>
      <c r="B28" s="74">
        <f>C28+D28+I28+J28+K28+L28+M28</f>
        <v>645</v>
      </c>
      <c r="C28" s="68">
        <v>615</v>
      </c>
      <c r="D28" s="68">
        <f>SUM(E28:H28)</f>
        <v>5</v>
      </c>
      <c r="E28" s="69">
        <v>0</v>
      </c>
      <c r="F28" s="69">
        <v>0</v>
      </c>
      <c r="G28" s="69">
        <v>0</v>
      </c>
      <c r="H28" s="69">
        <v>5</v>
      </c>
      <c r="I28" s="69">
        <v>5</v>
      </c>
      <c r="J28" s="69">
        <v>8</v>
      </c>
      <c r="K28" s="69">
        <v>1</v>
      </c>
      <c r="L28" s="69">
        <v>4</v>
      </c>
      <c r="M28" s="70">
        <v>7</v>
      </c>
      <c r="N28" s="43"/>
    </row>
    <row r="29" spans="1:14" s="2" customFormat="1" ht="22.5" customHeight="1" x14ac:dyDescent="0.15">
      <c r="A29" s="48"/>
      <c r="B29" s="49" t="s">
        <v>109</v>
      </c>
      <c r="C29" s="50" t="s">
        <v>110</v>
      </c>
      <c r="D29" s="75">
        <v>-1</v>
      </c>
      <c r="E29" s="51" t="s">
        <v>90</v>
      </c>
      <c r="F29" s="51" t="s">
        <v>90</v>
      </c>
      <c r="G29" s="51" t="s">
        <v>90</v>
      </c>
      <c r="H29" s="51" t="s">
        <v>89</v>
      </c>
      <c r="I29" s="51" t="s">
        <v>90</v>
      </c>
      <c r="J29" s="51" t="s">
        <v>89</v>
      </c>
      <c r="K29" s="51" t="s">
        <v>89</v>
      </c>
      <c r="L29" s="51" t="s">
        <v>97</v>
      </c>
      <c r="M29" s="71" t="s">
        <v>92</v>
      </c>
      <c r="N29" s="43"/>
    </row>
    <row r="31" spans="1:14" s="22" customFormat="1" ht="13.5" x14ac:dyDescent="0.15">
      <c r="A31" s="21" t="s">
        <v>111</v>
      </c>
    </row>
    <row r="32" spans="1:14" s="22" customFormat="1" ht="13.5" x14ac:dyDescent="0.15">
      <c r="A32" s="21" t="s">
        <v>112</v>
      </c>
      <c r="N32" s="76"/>
    </row>
    <row r="33" spans="1:14" s="2" customFormat="1" ht="13.5" customHeight="1" x14ac:dyDescent="0.15"/>
    <row r="34" spans="1:14" s="2" customFormat="1" x14ac:dyDescent="0.15">
      <c r="A34" s="1" t="s">
        <v>71</v>
      </c>
    </row>
    <row r="35" spans="1:14" s="2" customFormat="1" x14ac:dyDescent="0.15"/>
    <row r="36" spans="1:14" s="22" customFormat="1" thickBot="1" x14ac:dyDescent="0.2">
      <c r="A36" s="35"/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145" t="s">
        <v>72</v>
      </c>
      <c r="M36" s="145"/>
    </row>
    <row r="37" spans="1:14" s="2" customFormat="1" ht="18" customHeight="1" thickTop="1" x14ac:dyDescent="0.15">
      <c r="A37" s="146" t="s">
        <v>73</v>
      </c>
      <c r="B37" s="148" t="s">
        <v>21</v>
      </c>
      <c r="C37" s="150" t="s">
        <v>74</v>
      </c>
      <c r="D37" s="152" t="s">
        <v>75</v>
      </c>
      <c r="E37" s="152"/>
      <c r="F37" s="152"/>
      <c r="G37" s="152"/>
      <c r="H37" s="152"/>
      <c r="I37" s="150" t="s">
        <v>76</v>
      </c>
      <c r="J37" s="152" t="s">
        <v>77</v>
      </c>
      <c r="K37" s="152" t="s">
        <v>78</v>
      </c>
      <c r="L37" s="152" t="s">
        <v>79</v>
      </c>
      <c r="M37" s="150" t="s">
        <v>80</v>
      </c>
    </row>
    <row r="38" spans="1:14" s="2" customFormat="1" ht="30" customHeight="1" x14ac:dyDescent="0.15">
      <c r="A38" s="154"/>
      <c r="B38" s="155"/>
      <c r="C38" s="156"/>
      <c r="D38" s="78" t="s">
        <v>81</v>
      </c>
      <c r="E38" s="79" t="s">
        <v>82</v>
      </c>
      <c r="F38" s="79" t="s">
        <v>83</v>
      </c>
      <c r="G38" s="79" t="s">
        <v>84</v>
      </c>
      <c r="H38" s="79" t="s">
        <v>85</v>
      </c>
      <c r="I38" s="156"/>
      <c r="J38" s="157"/>
      <c r="K38" s="157"/>
      <c r="L38" s="157"/>
      <c r="M38" s="156"/>
      <c r="N38" s="43"/>
    </row>
    <row r="39" spans="1:14" s="2" customFormat="1" ht="22.5" customHeight="1" x14ac:dyDescent="0.15">
      <c r="A39" s="53" t="s">
        <v>113</v>
      </c>
      <c r="B39" s="80">
        <v>622</v>
      </c>
      <c r="C39" s="81">
        <v>584</v>
      </c>
      <c r="D39" s="81">
        <v>7</v>
      </c>
      <c r="E39" s="82">
        <v>3</v>
      </c>
      <c r="F39" s="82">
        <v>0</v>
      </c>
      <c r="G39" s="82">
        <v>0</v>
      </c>
      <c r="H39" s="82">
        <v>4</v>
      </c>
      <c r="I39" s="82">
        <v>7</v>
      </c>
      <c r="J39" s="82">
        <v>10</v>
      </c>
      <c r="K39" s="82">
        <v>1</v>
      </c>
      <c r="L39" s="82">
        <v>3</v>
      </c>
      <c r="M39" s="83">
        <v>10</v>
      </c>
      <c r="N39" s="43"/>
    </row>
    <row r="40" spans="1:14" s="2" customFormat="1" ht="22.5" customHeight="1" x14ac:dyDescent="0.15">
      <c r="A40" s="54"/>
      <c r="B40" s="56" t="s">
        <v>114</v>
      </c>
      <c r="C40" s="57" t="s">
        <v>115</v>
      </c>
      <c r="D40" s="84" t="s">
        <v>95</v>
      </c>
      <c r="E40" s="58" t="s">
        <v>95</v>
      </c>
      <c r="F40" s="58" t="s">
        <v>95</v>
      </c>
      <c r="G40" s="58" t="s">
        <v>95</v>
      </c>
      <c r="H40" s="58" t="s">
        <v>116</v>
      </c>
      <c r="I40" s="58" t="s">
        <v>95</v>
      </c>
      <c r="J40" s="58" t="s">
        <v>117</v>
      </c>
      <c r="K40" s="58" t="s">
        <v>95</v>
      </c>
      <c r="L40" s="58" t="s">
        <v>118</v>
      </c>
      <c r="M40" s="73" t="s">
        <v>117</v>
      </c>
      <c r="N40" s="43"/>
    </row>
    <row r="41" spans="1:14" s="2" customFormat="1" ht="22.5" customHeight="1" x14ac:dyDescent="0.15">
      <c r="A41" s="60">
        <v>2</v>
      </c>
      <c r="B41" s="85">
        <v>602</v>
      </c>
      <c r="C41" s="86">
        <v>561</v>
      </c>
      <c r="D41" s="86">
        <v>6</v>
      </c>
      <c r="E41" s="87">
        <v>2</v>
      </c>
      <c r="F41" s="87">
        <v>0</v>
      </c>
      <c r="G41" s="87">
        <v>0</v>
      </c>
      <c r="H41" s="87">
        <v>4</v>
      </c>
      <c r="I41" s="87">
        <v>6</v>
      </c>
      <c r="J41" s="87">
        <v>5</v>
      </c>
      <c r="K41" s="87">
        <v>0</v>
      </c>
      <c r="L41" s="87">
        <v>6</v>
      </c>
      <c r="M41" s="88">
        <v>18</v>
      </c>
      <c r="N41" s="43"/>
    </row>
    <row r="42" spans="1:14" s="2" customFormat="1" ht="22.5" customHeight="1" x14ac:dyDescent="0.15">
      <c r="A42" s="48"/>
      <c r="B42" s="49" t="s">
        <v>96</v>
      </c>
      <c r="C42" s="50" t="s">
        <v>102</v>
      </c>
      <c r="D42" s="51" t="s">
        <v>90</v>
      </c>
      <c r="E42" s="51" t="s">
        <v>90</v>
      </c>
      <c r="F42" s="51" t="s">
        <v>90</v>
      </c>
      <c r="G42" s="51" t="s">
        <v>90</v>
      </c>
      <c r="H42" s="51" t="s">
        <v>90</v>
      </c>
      <c r="I42" s="51" t="s">
        <v>90</v>
      </c>
      <c r="J42" s="51" t="s">
        <v>89</v>
      </c>
      <c r="K42" s="51" t="s">
        <v>90</v>
      </c>
      <c r="L42" s="51" t="s">
        <v>89</v>
      </c>
      <c r="M42" s="71" t="s">
        <v>92</v>
      </c>
      <c r="N42" s="43"/>
    </row>
    <row r="43" spans="1:14" s="2" customFormat="1" ht="22.5" customHeight="1" x14ac:dyDescent="0.15">
      <c r="A43" s="60">
        <v>3</v>
      </c>
      <c r="B43" s="85">
        <v>583</v>
      </c>
      <c r="C43" s="86">
        <v>557</v>
      </c>
      <c r="D43" s="86">
        <v>2</v>
      </c>
      <c r="E43" s="87">
        <v>1</v>
      </c>
      <c r="F43" s="87">
        <v>0</v>
      </c>
      <c r="G43" s="87">
        <v>0</v>
      </c>
      <c r="H43" s="87">
        <v>1</v>
      </c>
      <c r="I43" s="87">
        <v>4</v>
      </c>
      <c r="J43" s="87">
        <v>2</v>
      </c>
      <c r="K43" s="87">
        <v>1</v>
      </c>
      <c r="L43" s="87">
        <v>2</v>
      </c>
      <c r="M43" s="88">
        <v>15</v>
      </c>
      <c r="N43" s="43"/>
    </row>
    <row r="44" spans="1:14" s="2" customFormat="1" ht="22.5" customHeight="1" x14ac:dyDescent="0.15">
      <c r="A44" s="48"/>
      <c r="B44" s="49" t="s">
        <v>99</v>
      </c>
      <c r="C44" s="50" t="s">
        <v>107</v>
      </c>
      <c r="D44" s="51" t="s">
        <v>90</v>
      </c>
      <c r="E44" s="51" t="s">
        <v>90</v>
      </c>
      <c r="F44" s="51" t="s">
        <v>90</v>
      </c>
      <c r="G44" s="51" t="s">
        <v>90</v>
      </c>
      <c r="H44" s="51" t="s">
        <v>90</v>
      </c>
      <c r="I44" s="51" t="s">
        <v>90</v>
      </c>
      <c r="J44" s="51" t="s">
        <v>89</v>
      </c>
      <c r="K44" s="51" t="s">
        <v>90</v>
      </c>
      <c r="L44" s="51" t="s">
        <v>89</v>
      </c>
      <c r="M44" s="71" t="s">
        <v>97</v>
      </c>
      <c r="N44" s="43"/>
    </row>
    <row r="45" spans="1:14" s="2" customFormat="1" ht="22.5" customHeight="1" x14ac:dyDescent="0.15">
      <c r="A45" s="53">
        <v>4</v>
      </c>
      <c r="B45" s="80">
        <v>482</v>
      </c>
      <c r="C45" s="81">
        <v>450</v>
      </c>
      <c r="D45" s="82">
        <v>3</v>
      </c>
      <c r="E45" s="82">
        <v>2</v>
      </c>
      <c r="F45" s="82">
        <v>0</v>
      </c>
      <c r="G45" s="82">
        <v>0</v>
      </c>
      <c r="H45" s="82">
        <v>1</v>
      </c>
      <c r="I45" s="82">
        <v>7</v>
      </c>
      <c r="J45" s="82">
        <v>2</v>
      </c>
      <c r="K45" s="82">
        <v>0</v>
      </c>
      <c r="L45" s="82">
        <v>3</v>
      </c>
      <c r="M45" s="83">
        <v>17</v>
      </c>
      <c r="N45" s="43"/>
    </row>
    <row r="46" spans="1:14" s="2" customFormat="1" ht="22.5" customHeight="1" x14ac:dyDescent="0.15">
      <c r="A46" s="54"/>
      <c r="B46" s="56" t="s">
        <v>96</v>
      </c>
      <c r="C46" s="57" t="s">
        <v>106</v>
      </c>
      <c r="D46" s="58" t="s">
        <v>90</v>
      </c>
      <c r="E46" s="58" t="s">
        <v>90</v>
      </c>
      <c r="F46" s="58" t="s">
        <v>90</v>
      </c>
      <c r="G46" s="58" t="s">
        <v>90</v>
      </c>
      <c r="H46" s="58" t="s">
        <v>90</v>
      </c>
      <c r="I46" s="58" t="s">
        <v>90</v>
      </c>
      <c r="J46" s="58" t="s">
        <v>89</v>
      </c>
      <c r="K46" s="58" t="s">
        <v>90</v>
      </c>
      <c r="L46" s="58" t="s">
        <v>90</v>
      </c>
      <c r="M46" s="73" t="s">
        <v>108</v>
      </c>
      <c r="N46" s="43"/>
    </row>
    <row r="47" spans="1:14" s="2" customFormat="1" ht="22.5" customHeight="1" x14ac:dyDescent="0.15">
      <c r="A47" s="60">
        <v>5</v>
      </c>
      <c r="B47" s="89">
        <v>506</v>
      </c>
      <c r="C47" s="90">
        <v>468</v>
      </c>
      <c r="D47" s="90">
        <v>1</v>
      </c>
      <c r="E47" s="91">
        <v>0</v>
      </c>
      <c r="F47" s="91">
        <v>0</v>
      </c>
      <c r="G47" s="91">
        <v>0</v>
      </c>
      <c r="H47" s="91">
        <v>1</v>
      </c>
      <c r="I47" s="91">
        <v>8</v>
      </c>
      <c r="J47" s="91">
        <v>5</v>
      </c>
      <c r="K47" s="91">
        <v>1</v>
      </c>
      <c r="L47" s="91">
        <v>5</v>
      </c>
      <c r="M47" s="92">
        <v>18</v>
      </c>
      <c r="N47" s="43"/>
    </row>
    <row r="48" spans="1:14" s="2" customFormat="1" ht="22.5" customHeight="1" x14ac:dyDescent="0.15">
      <c r="A48" s="48"/>
      <c r="B48" s="93">
        <v>18</v>
      </c>
      <c r="C48" s="94">
        <v>10</v>
      </c>
      <c r="D48" s="95">
        <v>1</v>
      </c>
      <c r="E48" s="95">
        <v>0</v>
      </c>
      <c r="F48" s="95">
        <v>0</v>
      </c>
      <c r="G48" s="95">
        <v>0</v>
      </c>
      <c r="H48" s="95">
        <v>1</v>
      </c>
      <c r="I48" s="95">
        <v>0</v>
      </c>
      <c r="J48" s="95">
        <v>1</v>
      </c>
      <c r="K48" s="95">
        <v>1</v>
      </c>
      <c r="L48" s="95">
        <v>0</v>
      </c>
      <c r="M48" s="96">
        <v>5</v>
      </c>
      <c r="N48" s="43"/>
    </row>
    <row r="49" spans="1:15" s="2" customFormat="1" ht="22.5" customHeight="1" x14ac:dyDescent="0.15">
      <c r="A49" s="60">
        <v>6</v>
      </c>
      <c r="B49" s="89">
        <v>370</v>
      </c>
      <c r="C49" s="90">
        <v>341</v>
      </c>
      <c r="D49" s="90">
        <v>0</v>
      </c>
      <c r="E49" s="91">
        <v>0</v>
      </c>
      <c r="F49" s="91">
        <v>0</v>
      </c>
      <c r="G49" s="91">
        <v>0</v>
      </c>
      <c r="H49" s="91">
        <v>0</v>
      </c>
      <c r="I49" s="91">
        <v>11</v>
      </c>
      <c r="J49" s="91">
        <v>3</v>
      </c>
      <c r="K49" s="91">
        <v>2</v>
      </c>
      <c r="L49" s="91">
        <v>3</v>
      </c>
      <c r="M49" s="92">
        <v>10</v>
      </c>
      <c r="N49" s="43"/>
    </row>
    <row r="50" spans="1:15" s="2" customFormat="1" ht="22.5" customHeight="1" x14ac:dyDescent="0.15">
      <c r="A50" s="48"/>
      <c r="B50" s="93">
        <v>13</v>
      </c>
      <c r="C50" s="94">
        <v>11</v>
      </c>
      <c r="D50" s="95">
        <v>0</v>
      </c>
      <c r="E50" s="95">
        <v>0</v>
      </c>
      <c r="F50" s="95">
        <v>0</v>
      </c>
      <c r="G50" s="95">
        <v>0</v>
      </c>
      <c r="H50" s="95">
        <v>0</v>
      </c>
      <c r="I50" s="95">
        <v>0</v>
      </c>
      <c r="J50" s="95">
        <v>0</v>
      </c>
      <c r="K50" s="95">
        <v>2</v>
      </c>
      <c r="L50" s="95">
        <v>0</v>
      </c>
      <c r="M50" s="96">
        <v>0</v>
      </c>
      <c r="N50" s="43"/>
    </row>
    <row r="51" spans="1:15" s="2" customFormat="1" ht="22.5" customHeight="1" x14ac:dyDescent="0.15">
      <c r="A51" s="60">
        <v>7</v>
      </c>
      <c r="B51" s="89">
        <v>497</v>
      </c>
      <c r="C51" s="90">
        <v>468</v>
      </c>
      <c r="D51" s="90">
        <v>0</v>
      </c>
      <c r="E51" s="91">
        <v>0</v>
      </c>
      <c r="F51" s="91">
        <v>0</v>
      </c>
      <c r="G51" s="91">
        <v>0</v>
      </c>
      <c r="H51" s="91">
        <v>0</v>
      </c>
      <c r="I51" s="91">
        <v>8</v>
      </c>
      <c r="J51" s="91">
        <v>2</v>
      </c>
      <c r="K51" s="91">
        <v>1</v>
      </c>
      <c r="L51" s="91">
        <v>5</v>
      </c>
      <c r="M51" s="92">
        <v>13</v>
      </c>
      <c r="N51" s="43"/>
    </row>
    <row r="52" spans="1:15" s="2" customFormat="1" ht="22.5" customHeight="1" x14ac:dyDescent="0.15">
      <c r="A52" s="48"/>
      <c r="B52" s="93">
        <v>12</v>
      </c>
      <c r="C52" s="94">
        <v>7</v>
      </c>
      <c r="D52" s="95">
        <v>0</v>
      </c>
      <c r="E52" s="95">
        <v>0</v>
      </c>
      <c r="F52" s="95">
        <v>0</v>
      </c>
      <c r="G52" s="95">
        <v>0</v>
      </c>
      <c r="H52" s="95">
        <v>0</v>
      </c>
      <c r="I52" s="95">
        <v>0</v>
      </c>
      <c r="J52" s="95">
        <v>0</v>
      </c>
      <c r="K52" s="95">
        <v>0</v>
      </c>
      <c r="L52" s="95">
        <v>0</v>
      </c>
      <c r="M52" s="96">
        <v>4</v>
      </c>
      <c r="N52" s="43"/>
    </row>
    <row r="53" spans="1:15" x14ac:dyDescent="0.15">
      <c r="O53" s="2"/>
    </row>
    <row r="54" spans="1:15" s="22" customFormat="1" x14ac:dyDescent="0.15">
      <c r="A54" s="21" t="s">
        <v>111</v>
      </c>
      <c r="O54" s="2"/>
    </row>
    <row r="55" spans="1:15" s="22" customFormat="1" x14ac:dyDescent="0.15">
      <c r="A55" s="21" t="s">
        <v>112</v>
      </c>
      <c r="N55" s="76"/>
      <c r="O55" s="2"/>
    </row>
    <row r="56" spans="1:15" x14ac:dyDescent="0.15">
      <c r="O56" s="2"/>
    </row>
  </sheetData>
  <mergeCells count="20">
    <mergeCell ref="L36:M36"/>
    <mergeCell ref="A37:A38"/>
    <mergeCell ref="B37:B38"/>
    <mergeCell ref="C37:C38"/>
    <mergeCell ref="D37:H37"/>
    <mergeCell ref="I37:I38"/>
    <mergeCell ref="J37:J38"/>
    <mergeCell ref="K37:K38"/>
    <mergeCell ref="L37:L38"/>
    <mergeCell ref="M37:M38"/>
    <mergeCell ref="L3:M3"/>
    <mergeCell ref="A4:A5"/>
    <mergeCell ref="B4:B5"/>
    <mergeCell ref="C4:C5"/>
    <mergeCell ref="D4:H4"/>
    <mergeCell ref="I4:I5"/>
    <mergeCell ref="J4:J5"/>
    <mergeCell ref="K4:K5"/>
    <mergeCell ref="L4:L5"/>
    <mergeCell ref="M4:M5"/>
  </mergeCells>
  <phoneticPr fontId="6"/>
  <pageMargins left="0.78740157480314965" right="0.78740157480314965" top="0.78740157480314965" bottom="0.78740157480314965" header="0.51181102362204722" footer="0.51181102362204722"/>
  <pageSetup paperSize="9" scale="76" orientation="landscape" r:id="rId1"/>
  <headerFooter alignWithMargins="0">
    <oddHeader>&amp;R&amp;"ＭＳ ゴシック,標準"四街道市統計　&amp;A.xlsx</oddHeader>
    <oddFooter>&amp;R&amp;"ＭＳ ゴシック,標準"（&amp;D印刷）</oddFooter>
  </headerFooter>
  <rowBreaks count="1" manualBreakCount="1">
    <brk id="33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B486F2-2D8E-4983-B1BA-4A5DAD119170}">
  <sheetPr>
    <tabColor theme="4"/>
  </sheetPr>
  <dimension ref="A1:K29"/>
  <sheetViews>
    <sheetView view="pageBreakPreview" zoomScaleNormal="100" zoomScaleSheetLayoutView="100" workbookViewId="0"/>
  </sheetViews>
  <sheetFormatPr defaultRowHeight="14.25" x14ac:dyDescent="0.15"/>
  <cols>
    <col min="1" max="11" width="11.625" style="3" customWidth="1"/>
    <col min="12" max="16384" width="9" style="3"/>
  </cols>
  <sheetData>
    <row r="1" spans="1:11" s="2" customFormat="1" ht="18" customHeight="1" x14ac:dyDescent="0.15">
      <c r="A1" s="1" t="s">
        <v>119</v>
      </c>
    </row>
    <row r="2" spans="1:11" s="2" customFormat="1" ht="18" customHeight="1" x14ac:dyDescent="0.15"/>
    <row r="3" spans="1:11" s="22" customFormat="1" ht="18" customHeight="1" thickBot="1" x14ac:dyDescent="0.2">
      <c r="A3" s="35" t="s">
        <v>120</v>
      </c>
      <c r="B3" s="35"/>
      <c r="C3" s="35"/>
      <c r="D3" s="35"/>
      <c r="E3" s="35"/>
      <c r="F3" s="35"/>
      <c r="G3" s="35"/>
      <c r="H3" s="35"/>
      <c r="I3" s="35"/>
      <c r="J3" s="145" t="s">
        <v>72</v>
      </c>
      <c r="K3" s="145"/>
    </row>
    <row r="4" spans="1:11" s="2" customFormat="1" ht="18" customHeight="1" thickTop="1" x14ac:dyDescent="0.15">
      <c r="A4" s="146" t="s">
        <v>73</v>
      </c>
      <c r="B4" s="148" t="s">
        <v>21</v>
      </c>
      <c r="C4" s="152"/>
      <c r="D4" s="152" t="s">
        <v>121</v>
      </c>
      <c r="E4" s="152"/>
      <c r="F4" s="152" t="s">
        <v>122</v>
      </c>
      <c r="G4" s="152"/>
      <c r="H4" s="152" t="s">
        <v>123</v>
      </c>
      <c r="I4" s="152"/>
      <c r="J4" s="158" t="s">
        <v>124</v>
      </c>
      <c r="K4" s="159"/>
    </row>
    <row r="5" spans="1:11" s="19" customFormat="1" ht="18" customHeight="1" x14ac:dyDescent="0.15">
      <c r="A5" s="154"/>
      <c r="B5" s="77" t="s">
        <v>125</v>
      </c>
      <c r="C5" s="97" t="s">
        <v>126</v>
      </c>
      <c r="D5" s="97" t="s">
        <v>125</v>
      </c>
      <c r="E5" s="97" t="s">
        <v>126</v>
      </c>
      <c r="F5" s="97" t="s">
        <v>125</v>
      </c>
      <c r="G5" s="97" t="s">
        <v>126</v>
      </c>
      <c r="H5" s="97" t="s">
        <v>125</v>
      </c>
      <c r="I5" s="97" t="s">
        <v>126</v>
      </c>
      <c r="J5" s="97" t="s">
        <v>125</v>
      </c>
      <c r="K5" s="97" t="s">
        <v>126</v>
      </c>
    </row>
    <row r="6" spans="1:11" s="1" customFormat="1" ht="18" customHeight="1" x14ac:dyDescent="0.15">
      <c r="A6" s="39" t="s">
        <v>86</v>
      </c>
      <c r="B6" s="54">
        <v>571</v>
      </c>
      <c r="C6" s="2">
        <v>156271</v>
      </c>
      <c r="D6" s="2">
        <v>474</v>
      </c>
      <c r="E6" s="2">
        <v>53806</v>
      </c>
      <c r="F6" s="2">
        <v>86</v>
      </c>
      <c r="G6" s="2">
        <v>16351</v>
      </c>
      <c r="H6" s="2">
        <v>11</v>
      </c>
      <c r="I6" s="2">
        <v>86114</v>
      </c>
      <c r="J6" s="82" t="s">
        <v>127</v>
      </c>
      <c r="K6" s="98" t="s">
        <v>128</v>
      </c>
    </row>
    <row r="7" spans="1:11" s="1" customFormat="1" ht="18" customHeight="1" x14ac:dyDescent="0.15">
      <c r="A7" s="39">
        <v>20</v>
      </c>
      <c r="B7" s="54">
        <v>520</v>
      </c>
      <c r="C7" s="2">
        <v>67469</v>
      </c>
      <c r="D7" s="2">
        <v>426</v>
      </c>
      <c r="E7" s="2">
        <v>52848</v>
      </c>
      <c r="F7" s="2">
        <v>90</v>
      </c>
      <c r="G7" s="2">
        <v>18743</v>
      </c>
      <c r="H7" s="2">
        <v>4</v>
      </c>
      <c r="I7" s="2">
        <v>778</v>
      </c>
      <c r="J7" s="81" t="s">
        <v>128</v>
      </c>
      <c r="K7" s="98" t="s">
        <v>128</v>
      </c>
    </row>
    <row r="8" spans="1:11" ht="18" customHeight="1" x14ac:dyDescent="0.15">
      <c r="A8" s="39">
        <v>21</v>
      </c>
      <c r="B8" s="54">
        <v>476</v>
      </c>
      <c r="C8" s="2">
        <v>97145</v>
      </c>
      <c r="D8" s="2">
        <v>401</v>
      </c>
      <c r="E8" s="2">
        <v>48105</v>
      </c>
      <c r="F8" s="2">
        <v>71</v>
      </c>
      <c r="G8" s="2">
        <v>9631</v>
      </c>
      <c r="H8" s="2">
        <v>4</v>
      </c>
      <c r="I8" s="2">
        <v>39409</v>
      </c>
      <c r="J8" s="81" t="s">
        <v>128</v>
      </c>
      <c r="K8" s="98" t="s">
        <v>128</v>
      </c>
    </row>
    <row r="9" spans="1:11" ht="18" customHeight="1" x14ac:dyDescent="0.15">
      <c r="A9" s="39">
        <v>22</v>
      </c>
      <c r="B9" s="54">
        <v>463</v>
      </c>
      <c r="C9" s="2">
        <v>69775.500000000015</v>
      </c>
      <c r="D9" s="2">
        <v>376</v>
      </c>
      <c r="E9" s="2">
        <v>47888.41</v>
      </c>
      <c r="F9" s="2">
        <v>85</v>
      </c>
      <c r="G9" s="2">
        <v>15864.98</v>
      </c>
      <c r="H9" s="2">
        <v>1</v>
      </c>
      <c r="I9" s="2">
        <v>4382.2700000000004</v>
      </c>
      <c r="J9" s="43">
        <v>1</v>
      </c>
      <c r="K9" s="55">
        <v>1639.84</v>
      </c>
    </row>
    <row r="10" spans="1:11" ht="18" customHeight="1" x14ac:dyDescent="0.15">
      <c r="A10" s="39">
        <v>23</v>
      </c>
      <c r="B10" s="54">
        <v>471</v>
      </c>
      <c r="C10" s="2">
        <v>72094</v>
      </c>
      <c r="D10" s="2">
        <v>394</v>
      </c>
      <c r="E10" s="2">
        <v>47905</v>
      </c>
      <c r="F10" s="2">
        <v>71</v>
      </c>
      <c r="G10" s="2">
        <v>18584</v>
      </c>
      <c r="H10" s="2">
        <v>6</v>
      </c>
      <c r="I10" s="2">
        <v>5605</v>
      </c>
      <c r="J10" s="81" t="s">
        <v>128</v>
      </c>
      <c r="K10" s="98" t="s">
        <v>128</v>
      </c>
    </row>
    <row r="11" spans="1:11" ht="18" customHeight="1" x14ac:dyDescent="0.15">
      <c r="A11" s="39">
        <v>24</v>
      </c>
      <c r="B11" s="54">
        <v>609</v>
      </c>
      <c r="C11" s="2">
        <v>86213</v>
      </c>
      <c r="D11" s="2">
        <v>517</v>
      </c>
      <c r="E11" s="2">
        <v>63414</v>
      </c>
      <c r="F11" s="2">
        <v>84</v>
      </c>
      <c r="G11" s="2">
        <v>19203</v>
      </c>
      <c r="H11" s="2">
        <v>8</v>
      </c>
      <c r="I11" s="2">
        <v>3596</v>
      </c>
      <c r="J11" s="81" t="s">
        <v>128</v>
      </c>
      <c r="K11" s="98" t="s">
        <v>128</v>
      </c>
    </row>
    <row r="12" spans="1:11" ht="18" customHeight="1" x14ac:dyDescent="0.15">
      <c r="A12" s="39">
        <v>25</v>
      </c>
      <c r="B12" s="54">
        <v>682</v>
      </c>
      <c r="C12" s="2">
        <v>117006</v>
      </c>
      <c r="D12" s="2">
        <v>571</v>
      </c>
      <c r="E12" s="2">
        <v>70237</v>
      </c>
      <c r="F12" s="2">
        <v>109</v>
      </c>
      <c r="G12" s="2">
        <v>42320</v>
      </c>
      <c r="H12" s="2">
        <v>2</v>
      </c>
      <c r="I12" s="2">
        <v>4450</v>
      </c>
      <c r="J12" s="81" t="s">
        <v>128</v>
      </c>
      <c r="K12" s="98" t="s">
        <v>128</v>
      </c>
    </row>
    <row r="13" spans="1:11" ht="18" customHeight="1" x14ac:dyDescent="0.15">
      <c r="A13" s="53">
        <v>26</v>
      </c>
      <c r="B13" s="54">
        <v>475</v>
      </c>
      <c r="C13" s="2">
        <v>69189</v>
      </c>
      <c r="D13" s="2">
        <v>405</v>
      </c>
      <c r="E13" s="2">
        <v>46179</v>
      </c>
      <c r="F13" s="2">
        <v>68</v>
      </c>
      <c r="G13" s="2">
        <v>21619</v>
      </c>
      <c r="H13" s="2">
        <v>2</v>
      </c>
      <c r="I13" s="2">
        <v>1391</v>
      </c>
      <c r="J13" s="81" t="s">
        <v>128</v>
      </c>
      <c r="K13" s="98" t="s">
        <v>128</v>
      </c>
    </row>
    <row r="14" spans="1:11" ht="18" customHeight="1" x14ac:dyDescent="0.15">
      <c r="A14" s="53">
        <v>27</v>
      </c>
      <c r="B14" s="54">
        <v>556</v>
      </c>
      <c r="C14" s="2">
        <v>76990.390000000014</v>
      </c>
      <c r="D14" s="2">
        <v>466</v>
      </c>
      <c r="E14" s="2">
        <v>58556.7</v>
      </c>
      <c r="F14" s="2">
        <v>87</v>
      </c>
      <c r="G14" s="2">
        <v>17637.95</v>
      </c>
      <c r="H14" s="2">
        <v>3</v>
      </c>
      <c r="I14" s="2">
        <v>795.7399999999999</v>
      </c>
      <c r="J14" s="99" t="s">
        <v>128</v>
      </c>
      <c r="K14" s="100" t="s">
        <v>128</v>
      </c>
    </row>
    <row r="15" spans="1:11" ht="18" customHeight="1" x14ac:dyDescent="0.15">
      <c r="A15" s="39">
        <v>28</v>
      </c>
      <c r="B15" s="2">
        <v>695</v>
      </c>
      <c r="C15" s="2">
        <v>101571</v>
      </c>
      <c r="D15" s="2">
        <v>603</v>
      </c>
      <c r="E15" s="2">
        <v>73322</v>
      </c>
      <c r="F15" s="2">
        <v>90</v>
      </c>
      <c r="G15" s="2">
        <v>23812</v>
      </c>
      <c r="H15" s="2">
        <v>2</v>
      </c>
      <c r="I15" s="2">
        <v>4422</v>
      </c>
      <c r="J15" s="99" t="s">
        <v>128</v>
      </c>
      <c r="K15" s="100" t="s">
        <v>128</v>
      </c>
    </row>
    <row r="16" spans="1:11" ht="18" customHeight="1" x14ac:dyDescent="0.15">
      <c r="A16" s="39">
        <v>29</v>
      </c>
      <c r="B16" s="2">
        <f>D16+F16+H16</f>
        <v>643</v>
      </c>
      <c r="C16" s="2">
        <f>E16+G16+I16</f>
        <v>115722</v>
      </c>
      <c r="D16" s="2">
        <v>568</v>
      </c>
      <c r="E16" s="2">
        <v>69999</v>
      </c>
      <c r="F16" s="2">
        <v>67</v>
      </c>
      <c r="G16" s="2">
        <v>41741</v>
      </c>
      <c r="H16" s="2">
        <v>8</v>
      </c>
      <c r="I16" s="2">
        <v>3982</v>
      </c>
      <c r="J16" s="99" t="s">
        <v>128</v>
      </c>
      <c r="K16" s="100" t="s">
        <v>128</v>
      </c>
    </row>
    <row r="17" spans="1:11" ht="18" customHeight="1" x14ac:dyDescent="0.15">
      <c r="A17" s="39">
        <v>30</v>
      </c>
      <c r="B17" s="2">
        <f>D17+F17</f>
        <v>645</v>
      </c>
      <c r="C17" s="2">
        <f>E17+G17</f>
        <v>88755</v>
      </c>
      <c r="D17" s="2">
        <v>584</v>
      </c>
      <c r="E17" s="2">
        <v>69094</v>
      </c>
      <c r="F17" s="2">
        <v>61</v>
      </c>
      <c r="G17" s="2">
        <v>19661</v>
      </c>
      <c r="H17" s="101" t="s">
        <v>128</v>
      </c>
      <c r="I17" s="101" t="s">
        <v>128</v>
      </c>
      <c r="J17" s="99" t="s">
        <v>128</v>
      </c>
      <c r="K17" s="100" t="s">
        <v>128</v>
      </c>
    </row>
    <row r="18" spans="1:11" ht="18" customHeight="1" x14ac:dyDescent="0.15">
      <c r="A18" s="39" t="s">
        <v>129</v>
      </c>
      <c r="B18" s="2">
        <v>622</v>
      </c>
      <c r="C18" s="2">
        <v>84188</v>
      </c>
      <c r="D18" s="2">
        <v>550</v>
      </c>
      <c r="E18" s="2">
        <v>65515</v>
      </c>
      <c r="F18" s="2">
        <v>70</v>
      </c>
      <c r="G18" s="2">
        <v>17069</v>
      </c>
      <c r="H18" s="101">
        <v>2</v>
      </c>
      <c r="I18" s="101">
        <v>1604</v>
      </c>
      <c r="J18" s="99" t="s">
        <v>128</v>
      </c>
      <c r="K18" s="100" t="s">
        <v>128</v>
      </c>
    </row>
    <row r="19" spans="1:11" ht="18" customHeight="1" x14ac:dyDescent="0.15">
      <c r="A19" s="39">
        <v>2</v>
      </c>
      <c r="B19" s="2">
        <v>602</v>
      </c>
      <c r="C19" s="2">
        <v>222033</v>
      </c>
      <c r="D19" s="2">
        <v>538</v>
      </c>
      <c r="E19" s="2">
        <v>65607</v>
      </c>
      <c r="F19" s="2">
        <v>62</v>
      </c>
      <c r="G19" s="2">
        <v>11276</v>
      </c>
      <c r="H19" s="101">
        <v>1</v>
      </c>
      <c r="I19" s="101">
        <v>2615</v>
      </c>
      <c r="J19" s="81">
        <v>1</v>
      </c>
      <c r="K19" s="98">
        <v>142535</v>
      </c>
    </row>
    <row r="20" spans="1:11" ht="18" customHeight="1" x14ac:dyDescent="0.15">
      <c r="A20" s="39">
        <v>3</v>
      </c>
      <c r="B20" s="2">
        <v>583</v>
      </c>
      <c r="C20" s="2">
        <v>82200.3</v>
      </c>
      <c r="D20" s="2">
        <v>524</v>
      </c>
      <c r="E20" s="2">
        <v>62823.24</v>
      </c>
      <c r="F20" s="2">
        <v>56</v>
      </c>
      <c r="G20" s="2">
        <v>14716.3</v>
      </c>
      <c r="H20" s="101">
        <v>2</v>
      </c>
      <c r="I20" s="101">
        <v>4611.34</v>
      </c>
      <c r="J20" s="81">
        <v>1</v>
      </c>
      <c r="K20" s="98">
        <v>49.42</v>
      </c>
    </row>
    <row r="21" spans="1:11" ht="17.25" customHeight="1" x14ac:dyDescent="0.15">
      <c r="A21" s="39">
        <v>4</v>
      </c>
      <c r="B21" s="2">
        <v>482</v>
      </c>
      <c r="C21" s="2">
        <v>102834</v>
      </c>
      <c r="D21" s="2">
        <v>428</v>
      </c>
      <c r="E21" s="2">
        <v>53958</v>
      </c>
      <c r="F21" s="2">
        <v>50</v>
      </c>
      <c r="G21" s="2">
        <v>39674</v>
      </c>
      <c r="H21" s="101">
        <v>4</v>
      </c>
      <c r="I21" s="101">
        <v>9202</v>
      </c>
      <c r="J21" s="81">
        <v>0</v>
      </c>
      <c r="K21" s="98">
        <v>0</v>
      </c>
    </row>
    <row r="22" spans="1:11" ht="17.25" customHeight="1" x14ac:dyDescent="0.15">
      <c r="A22" s="39">
        <v>5</v>
      </c>
      <c r="B22" s="2">
        <v>506</v>
      </c>
      <c r="C22" s="2">
        <v>381163</v>
      </c>
      <c r="D22" s="2">
        <v>457</v>
      </c>
      <c r="E22" s="2">
        <v>52508</v>
      </c>
      <c r="F22" s="2">
        <v>46</v>
      </c>
      <c r="G22" s="2">
        <v>20908</v>
      </c>
      <c r="H22" s="101">
        <v>2</v>
      </c>
      <c r="I22" s="101">
        <v>1848</v>
      </c>
      <c r="J22" s="81">
        <v>1</v>
      </c>
      <c r="K22" s="98">
        <v>305899</v>
      </c>
    </row>
    <row r="23" spans="1:11" ht="17.25" customHeight="1" x14ac:dyDescent="0.15">
      <c r="A23" s="39">
        <v>6</v>
      </c>
      <c r="B23" s="2">
        <v>370</v>
      </c>
      <c r="C23" s="2">
        <v>55904.12</v>
      </c>
      <c r="D23" s="2">
        <v>317</v>
      </c>
      <c r="E23" s="2">
        <v>39140.589999999997</v>
      </c>
      <c r="F23" s="2">
        <v>51</v>
      </c>
      <c r="G23" s="2">
        <v>15461.45</v>
      </c>
      <c r="H23" s="101">
        <v>2</v>
      </c>
      <c r="I23" s="101">
        <v>1302.08</v>
      </c>
      <c r="J23" s="81">
        <v>0</v>
      </c>
      <c r="K23" s="98">
        <v>0</v>
      </c>
    </row>
    <row r="24" spans="1:11" ht="18" customHeight="1" x14ac:dyDescent="0.15">
      <c r="A24" s="122">
        <v>7</v>
      </c>
      <c r="B24" s="48">
        <v>497</v>
      </c>
      <c r="C24" s="133">
        <v>61153</v>
      </c>
      <c r="D24" s="133">
        <v>444</v>
      </c>
      <c r="E24" s="133">
        <v>52673</v>
      </c>
      <c r="F24" s="133">
        <v>53</v>
      </c>
      <c r="G24" s="133">
        <v>8480</v>
      </c>
      <c r="H24" s="131">
        <v>0</v>
      </c>
      <c r="I24" s="131">
        <v>0</v>
      </c>
      <c r="J24" s="134">
        <v>0</v>
      </c>
      <c r="K24" s="135">
        <v>0</v>
      </c>
    </row>
    <row r="25" spans="1:11" s="22" customFormat="1" ht="18" customHeight="1" x14ac:dyDescent="0.15">
      <c r="A25" s="21" t="s">
        <v>111</v>
      </c>
      <c r="D25" s="22" t="s">
        <v>130</v>
      </c>
      <c r="K25" s="102"/>
    </row>
    <row r="26" spans="1:11" s="2" customFormat="1" ht="18" customHeight="1" x14ac:dyDescent="0.15">
      <c r="A26" s="21"/>
    </row>
    <row r="27" spans="1:11" s="2" customFormat="1" x14ac:dyDescent="0.15"/>
    <row r="28" spans="1:11" s="2" customFormat="1" x14ac:dyDescent="0.15"/>
    <row r="29" spans="1:11" s="2" customFormat="1" x14ac:dyDescent="0.1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</row>
  </sheetData>
  <mergeCells count="7">
    <mergeCell ref="J3:K3"/>
    <mergeCell ref="A4:A5"/>
    <mergeCell ref="B4:C4"/>
    <mergeCell ref="D4:E4"/>
    <mergeCell ref="F4:G4"/>
    <mergeCell ref="H4:I4"/>
    <mergeCell ref="J4:K4"/>
  </mergeCells>
  <phoneticPr fontId="6"/>
  <pageMargins left="0.78740157480314965" right="0.78740157480314965" top="0.78740157480314965" bottom="0.78740157480314965" header="0.51181102362204722" footer="0.51181102362204722"/>
  <pageSetup paperSize="9" orientation="landscape" r:id="rId1"/>
  <headerFooter alignWithMargins="0">
    <oddHeader>&amp;R&amp;"ＭＳ ゴシック,標準"四街道市統計　&amp;A.xlsx</oddHeader>
    <oddFooter>&amp;R&amp;"ＭＳ ゴシック,標準"（&amp;D印刷）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F061CB-8C19-4928-AF3C-034FA9A5B1EB}">
  <sheetPr>
    <tabColor theme="4"/>
    <pageSetUpPr fitToPage="1"/>
  </sheetPr>
  <dimension ref="A1:M27"/>
  <sheetViews>
    <sheetView view="pageBreakPreview" zoomScaleNormal="100" zoomScaleSheetLayoutView="100" workbookViewId="0"/>
  </sheetViews>
  <sheetFormatPr defaultRowHeight="14.25" x14ac:dyDescent="0.15"/>
  <cols>
    <col min="1" max="1" width="11.375" style="3" customWidth="1"/>
    <col min="2" max="2" width="6.625" style="3" customWidth="1"/>
    <col min="3" max="3" width="10.625" style="3" customWidth="1"/>
    <col min="4" max="4" width="6.625" style="3" customWidth="1"/>
    <col min="5" max="5" width="10.625" style="3" customWidth="1"/>
    <col min="6" max="6" width="6.625" style="3" customWidth="1"/>
    <col min="7" max="7" width="10.625" style="3" customWidth="1"/>
    <col min="8" max="8" width="6.625" style="3" customWidth="1"/>
    <col min="9" max="9" width="10.625" style="3" customWidth="1"/>
    <col min="10" max="10" width="6.625" style="3" customWidth="1"/>
    <col min="11" max="11" width="9.5" style="3" bestFit="1" customWidth="1"/>
    <col min="12" max="12" width="9" style="3"/>
    <col min="13" max="13" width="9.5" style="3" bestFit="1" customWidth="1"/>
    <col min="14" max="16384" width="9" style="3"/>
  </cols>
  <sheetData>
    <row r="1" spans="1:11" s="26" customFormat="1" ht="18" customHeight="1" x14ac:dyDescent="0.15">
      <c r="A1" s="103" t="s">
        <v>131</v>
      </c>
    </row>
    <row r="2" spans="1:11" s="26" customFormat="1" ht="18" customHeight="1" x14ac:dyDescent="0.15"/>
    <row r="3" spans="1:11" s="26" customFormat="1" ht="18" customHeight="1" thickBot="1" x14ac:dyDescent="0.2">
      <c r="A3" s="104" t="s">
        <v>120</v>
      </c>
      <c r="B3" s="105"/>
      <c r="C3" s="105"/>
      <c r="D3" s="105"/>
      <c r="E3" s="105"/>
      <c r="F3" s="105"/>
      <c r="G3" s="105"/>
      <c r="H3" s="105"/>
      <c r="I3" s="106"/>
      <c r="K3" s="106" t="s">
        <v>132</v>
      </c>
    </row>
    <row r="4" spans="1:11" s="26" customFormat="1" ht="18" customHeight="1" thickTop="1" x14ac:dyDescent="0.15">
      <c r="A4" s="162" t="s">
        <v>133</v>
      </c>
      <c r="B4" s="164" t="s">
        <v>134</v>
      </c>
      <c r="C4" s="165"/>
      <c r="D4" s="164" t="s">
        <v>135</v>
      </c>
      <c r="E4" s="161"/>
      <c r="F4" s="160" t="s">
        <v>136</v>
      </c>
      <c r="G4" s="165"/>
      <c r="H4" s="164" t="s">
        <v>137</v>
      </c>
      <c r="I4" s="161"/>
      <c r="J4" s="160" t="s">
        <v>138</v>
      </c>
      <c r="K4" s="161"/>
    </row>
    <row r="5" spans="1:11" s="110" customFormat="1" ht="18" customHeight="1" x14ac:dyDescent="0.15">
      <c r="A5" s="163"/>
      <c r="B5" s="107" t="s">
        <v>139</v>
      </c>
      <c r="C5" s="108" t="s">
        <v>140</v>
      </c>
      <c r="D5" s="109" t="s">
        <v>139</v>
      </c>
      <c r="E5" s="109" t="s">
        <v>140</v>
      </c>
      <c r="F5" s="107" t="s">
        <v>139</v>
      </c>
      <c r="G5" s="108" t="s">
        <v>140</v>
      </c>
      <c r="H5" s="109" t="s">
        <v>139</v>
      </c>
      <c r="I5" s="109" t="s">
        <v>140</v>
      </c>
      <c r="J5" s="107" t="s">
        <v>139</v>
      </c>
      <c r="K5" s="109" t="s">
        <v>140</v>
      </c>
    </row>
    <row r="6" spans="1:11" s="26" customFormat="1" ht="18" customHeight="1" x14ac:dyDescent="0.15">
      <c r="A6" s="111" t="s">
        <v>141</v>
      </c>
      <c r="B6" s="26">
        <v>140</v>
      </c>
      <c r="C6" s="26">
        <v>494846</v>
      </c>
      <c r="D6" s="26">
        <v>1</v>
      </c>
      <c r="E6" s="26">
        <v>193000</v>
      </c>
      <c r="F6" s="26">
        <v>1</v>
      </c>
      <c r="G6" s="26">
        <v>41323</v>
      </c>
      <c r="H6" s="26">
        <v>6</v>
      </c>
      <c r="I6" s="26">
        <v>111603</v>
      </c>
      <c r="J6" s="26">
        <v>132</v>
      </c>
      <c r="K6" s="112">
        <v>148920</v>
      </c>
    </row>
    <row r="7" spans="1:11" s="26" customFormat="1" ht="18" customHeight="1" x14ac:dyDescent="0.15">
      <c r="A7" s="111">
        <v>22</v>
      </c>
      <c r="B7" s="26">
        <v>140</v>
      </c>
      <c r="C7" s="26">
        <v>494846</v>
      </c>
      <c r="D7" s="26">
        <v>1</v>
      </c>
      <c r="E7" s="26">
        <v>193000</v>
      </c>
      <c r="F7" s="26">
        <v>1</v>
      </c>
      <c r="G7" s="26">
        <v>41323</v>
      </c>
      <c r="H7" s="26">
        <v>6</v>
      </c>
      <c r="I7" s="26">
        <v>111603</v>
      </c>
      <c r="J7" s="26">
        <v>132</v>
      </c>
      <c r="K7" s="112">
        <v>148920</v>
      </c>
    </row>
    <row r="8" spans="1:11" s="26" customFormat="1" ht="18" customHeight="1" x14ac:dyDescent="0.15">
      <c r="A8" s="111">
        <v>23</v>
      </c>
      <c r="B8" s="26">
        <v>142</v>
      </c>
      <c r="C8" s="26">
        <v>496158</v>
      </c>
      <c r="D8" s="26">
        <v>1</v>
      </c>
      <c r="E8" s="26">
        <v>193000</v>
      </c>
      <c r="F8" s="26">
        <v>1</v>
      </c>
      <c r="G8" s="26">
        <v>41323</v>
      </c>
      <c r="H8" s="26">
        <v>6</v>
      </c>
      <c r="I8" s="26">
        <v>111603</v>
      </c>
      <c r="J8" s="26">
        <v>134</v>
      </c>
      <c r="K8" s="112">
        <v>150232</v>
      </c>
    </row>
    <row r="9" spans="1:11" s="26" customFormat="1" ht="18" customHeight="1" x14ac:dyDescent="0.15">
      <c r="A9" s="111">
        <v>24</v>
      </c>
      <c r="B9" s="26">
        <v>145</v>
      </c>
      <c r="C9" s="26">
        <v>495418</v>
      </c>
      <c r="D9" s="26">
        <v>1</v>
      </c>
      <c r="E9" s="26">
        <v>193000</v>
      </c>
      <c r="F9" s="26">
        <v>1</v>
      </c>
      <c r="G9" s="26">
        <v>41323</v>
      </c>
      <c r="H9" s="26">
        <v>6</v>
      </c>
      <c r="I9" s="26">
        <v>111603</v>
      </c>
      <c r="J9" s="26">
        <v>137</v>
      </c>
      <c r="K9" s="112">
        <v>149492</v>
      </c>
    </row>
    <row r="10" spans="1:11" s="26" customFormat="1" ht="18" customHeight="1" x14ac:dyDescent="0.15">
      <c r="A10" s="111">
        <v>25</v>
      </c>
      <c r="B10" s="26">
        <v>145</v>
      </c>
      <c r="C10" s="26">
        <v>495418</v>
      </c>
      <c r="D10" s="26">
        <v>1</v>
      </c>
      <c r="E10" s="26">
        <v>193000</v>
      </c>
      <c r="F10" s="26">
        <v>1</v>
      </c>
      <c r="G10" s="26">
        <v>41323</v>
      </c>
      <c r="H10" s="26">
        <v>6</v>
      </c>
      <c r="I10" s="26">
        <v>111603</v>
      </c>
      <c r="J10" s="26">
        <v>137</v>
      </c>
      <c r="K10" s="112">
        <v>149492</v>
      </c>
    </row>
    <row r="11" spans="1:11" s="26" customFormat="1" ht="18" customHeight="1" x14ac:dyDescent="0.15">
      <c r="A11" s="111">
        <v>26</v>
      </c>
      <c r="B11" s="26">
        <v>150</v>
      </c>
      <c r="C11" s="26">
        <v>499173</v>
      </c>
      <c r="D11" s="26">
        <v>1</v>
      </c>
      <c r="E11" s="26">
        <v>193000</v>
      </c>
      <c r="F11" s="26">
        <v>1</v>
      </c>
      <c r="G11" s="26">
        <v>41323</v>
      </c>
      <c r="H11" s="26">
        <v>6</v>
      </c>
      <c r="I11" s="26">
        <v>111603</v>
      </c>
      <c r="J11" s="26">
        <v>142</v>
      </c>
      <c r="K11" s="112">
        <v>153247</v>
      </c>
    </row>
    <row r="12" spans="1:11" s="26" customFormat="1" ht="18" customHeight="1" x14ac:dyDescent="0.15">
      <c r="A12" s="111">
        <v>27</v>
      </c>
      <c r="B12" s="26">
        <v>150</v>
      </c>
      <c r="C12" s="26">
        <v>499173</v>
      </c>
      <c r="D12" s="26">
        <v>1</v>
      </c>
      <c r="E12" s="26">
        <v>193000</v>
      </c>
      <c r="F12" s="26">
        <v>1</v>
      </c>
      <c r="G12" s="26">
        <v>41323</v>
      </c>
      <c r="H12" s="26">
        <v>6</v>
      </c>
      <c r="I12" s="26">
        <v>111603</v>
      </c>
      <c r="J12" s="26">
        <v>142</v>
      </c>
      <c r="K12" s="112">
        <v>153247</v>
      </c>
    </row>
    <row r="13" spans="1:11" s="26" customFormat="1" ht="18" customHeight="1" x14ac:dyDescent="0.15">
      <c r="A13" s="111">
        <v>28</v>
      </c>
      <c r="B13" s="26">
        <f>SUM(D13,F13,H13,J13)</f>
        <v>153</v>
      </c>
      <c r="C13" s="26">
        <f>SUM(E13,G13,I13,K13)</f>
        <v>500957</v>
      </c>
      <c r="D13" s="26">
        <v>1</v>
      </c>
      <c r="E13" s="26">
        <v>193000</v>
      </c>
      <c r="F13" s="26">
        <v>1</v>
      </c>
      <c r="G13" s="26">
        <v>41323</v>
      </c>
      <c r="H13" s="26">
        <v>6</v>
      </c>
      <c r="I13" s="26">
        <v>111603</v>
      </c>
      <c r="J13" s="26">
        <v>145</v>
      </c>
      <c r="K13" s="112">
        <v>155031</v>
      </c>
    </row>
    <row r="14" spans="1:11" s="26" customFormat="1" ht="18" customHeight="1" x14ac:dyDescent="0.15">
      <c r="A14" s="111">
        <v>29</v>
      </c>
      <c r="B14" s="26">
        <v>157</v>
      </c>
      <c r="C14" s="26">
        <v>504619</v>
      </c>
      <c r="D14" s="26">
        <v>1</v>
      </c>
      <c r="E14" s="26">
        <v>193000</v>
      </c>
      <c r="F14" s="26">
        <v>1</v>
      </c>
      <c r="G14" s="26">
        <v>41323</v>
      </c>
      <c r="H14" s="26">
        <v>6</v>
      </c>
      <c r="I14" s="26">
        <v>111603</v>
      </c>
      <c r="J14" s="26">
        <v>149</v>
      </c>
      <c r="K14" s="112">
        <v>158693</v>
      </c>
    </row>
    <row r="15" spans="1:11" s="26" customFormat="1" ht="18" customHeight="1" x14ac:dyDescent="0.15">
      <c r="A15" s="111">
        <v>30</v>
      </c>
      <c r="B15" s="26">
        <v>158</v>
      </c>
      <c r="C15" s="26">
        <f>E15+G15+I15+K15</f>
        <v>504942</v>
      </c>
      <c r="D15" s="26">
        <v>1</v>
      </c>
      <c r="E15" s="26">
        <v>193000</v>
      </c>
      <c r="F15" s="26">
        <v>1</v>
      </c>
      <c r="G15" s="26">
        <v>41323</v>
      </c>
      <c r="H15" s="26">
        <v>6</v>
      </c>
      <c r="I15" s="26">
        <v>111603</v>
      </c>
      <c r="J15" s="26">
        <v>150</v>
      </c>
      <c r="K15" s="112">
        <v>159016</v>
      </c>
    </row>
    <row r="16" spans="1:11" s="26" customFormat="1" ht="18" customHeight="1" x14ac:dyDescent="0.15">
      <c r="A16" s="111" t="s">
        <v>129</v>
      </c>
      <c r="B16" s="26">
        <v>161</v>
      </c>
      <c r="C16" s="26">
        <v>506207</v>
      </c>
      <c r="D16" s="26">
        <v>1</v>
      </c>
      <c r="E16" s="26">
        <v>193000</v>
      </c>
      <c r="F16" s="26">
        <v>1</v>
      </c>
      <c r="G16" s="26">
        <v>41323</v>
      </c>
      <c r="H16" s="26">
        <v>6</v>
      </c>
      <c r="I16" s="26">
        <v>111603</v>
      </c>
      <c r="J16" s="26">
        <v>153</v>
      </c>
      <c r="K16" s="112">
        <v>160281</v>
      </c>
    </row>
    <row r="17" spans="1:13" s="26" customFormat="1" ht="18" customHeight="1" x14ac:dyDescent="0.15">
      <c r="A17" s="111">
        <v>2</v>
      </c>
      <c r="B17" s="26">
        <v>161</v>
      </c>
      <c r="C17" s="26">
        <v>506207</v>
      </c>
      <c r="D17" s="26">
        <v>1</v>
      </c>
      <c r="E17" s="26">
        <v>193000</v>
      </c>
      <c r="F17" s="26">
        <v>1</v>
      </c>
      <c r="G17" s="26">
        <v>41323</v>
      </c>
      <c r="H17" s="26">
        <v>6</v>
      </c>
      <c r="I17" s="26">
        <v>111603</v>
      </c>
      <c r="J17" s="26">
        <v>153</v>
      </c>
      <c r="K17" s="112">
        <v>160281</v>
      </c>
    </row>
    <row r="18" spans="1:13" s="26" customFormat="1" ht="18" customHeight="1" x14ac:dyDescent="0.15">
      <c r="A18" s="111">
        <v>3</v>
      </c>
      <c r="B18" s="26">
        <v>161</v>
      </c>
      <c r="C18" s="26">
        <v>506207</v>
      </c>
      <c r="D18" s="26">
        <v>1</v>
      </c>
      <c r="E18" s="26">
        <v>193000</v>
      </c>
      <c r="F18" s="26">
        <v>1</v>
      </c>
      <c r="G18" s="26">
        <v>41323</v>
      </c>
      <c r="H18" s="26">
        <v>6</v>
      </c>
      <c r="I18" s="26">
        <v>111603</v>
      </c>
      <c r="J18" s="26">
        <v>153</v>
      </c>
      <c r="K18" s="112">
        <v>160281</v>
      </c>
      <c r="L18" s="113"/>
      <c r="M18" s="113"/>
    </row>
    <row r="19" spans="1:13" s="26" customFormat="1" ht="18" customHeight="1" x14ac:dyDescent="0.15">
      <c r="A19" s="111">
        <v>4</v>
      </c>
      <c r="B19" s="26">
        <v>168</v>
      </c>
      <c r="C19" s="26">
        <v>524312</v>
      </c>
      <c r="D19" s="26">
        <v>1</v>
      </c>
      <c r="E19" s="26">
        <v>193000</v>
      </c>
      <c r="F19" s="26">
        <v>1</v>
      </c>
      <c r="G19" s="26">
        <v>41323</v>
      </c>
      <c r="H19" s="26">
        <v>6</v>
      </c>
      <c r="I19" s="26">
        <v>111603</v>
      </c>
      <c r="J19" s="26">
        <v>160</v>
      </c>
      <c r="K19" s="112">
        <v>178386</v>
      </c>
      <c r="L19" s="113"/>
      <c r="M19" s="113"/>
    </row>
    <row r="20" spans="1:13" s="26" customFormat="1" ht="18" customHeight="1" x14ac:dyDescent="0.15">
      <c r="A20" s="111">
        <v>5</v>
      </c>
      <c r="B20" s="26">
        <v>169</v>
      </c>
      <c r="C20" s="26">
        <v>524773</v>
      </c>
      <c r="D20" s="26">
        <v>1</v>
      </c>
      <c r="E20" s="26">
        <v>193000</v>
      </c>
      <c r="F20" s="26">
        <v>1</v>
      </c>
      <c r="G20" s="26">
        <v>41323</v>
      </c>
      <c r="H20" s="26">
        <v>6</v>
      </c>
      <c r="I20" s="26">
        <v>111603</v>
      </c>
      <c r="J20" s="26">
        <v>161</v>
      </c>
      <c r="K20" s="112">
        <v>178847</v>
      </c>
      <c r="L20" s="113"/>
      <c r="M20" s="113"/>
    </row>
    <row r="21" spans="1:13" s="26" customFormat="1" ht="18" customHeight="1" x14ac:dyDescent="0.15">
      <c r="A21" s="111">
        <v>6</v>
      </c>
      <c r="B21" s="26">
        <v>172</v>
      </c>
      <c r="C21" s="26">
        <v>526030</v>
      </c>
      <c r="D21" s="26">
        <v>1</v>
      </c>
      <c r="E21" s="26">
        <v>193000</v>
      </c>
      <c r="F21" s="26">
        <v>1</v>
      </c>
      <c r="G21" s="26">
        <v>41323</v>
      </c>
      <c r="H21" s="26">
        <v>6</v>
      </c>
      <c r="I21" s="26">
        <v>111603</v>
      </c>
      <c r="J21" s="26">
        <v>164</v>
      </c>
      <c r="K21" s="112">
        <v>180104</v>
      </c>
      <c r="L21" s="113"/>
      <c r="M21" s="113"/>
    </row>
    <row r="22" spans="1:13" s="26" customFormat="1" ht="18" customHeight="1" x14ac:dyDescent="0.15">
      <c r="A22" s="109">
        <v>7</v>
      </c>
      <c r="B22" s="123">
        <v>175</v>
      </c>
      <c r="C22" s="123">
        <v>527466</v>
      </c>
      <c r="D22" s="123">
        <v>1</v>
      </c>
      <c r="E22" s="123">
        <v>193000</v>
      </c>
      <c r="F22" s="123">
        <v>1</v>
      </c>
      <c r="G22" s="123">
        <v>41323</v>
      </c>
      <c r="H22" s="123">
        <v>6</v>
      </c>
      <c r="I22" s="123">
        <v>111603</v>
      </c>
      <c r="J22" s="123">
        <v>167</v>
      </c>
      <c r="K22" s="124">
        <v>181540</v>
      </c>
      <c r="L22" s="114"/>
    </row>
    <row r="23" spans="1:13" s="116" customFormat="1" ht="18" customHeight="1" x14ac:dyDescent="0.15">
      <c r="A23" s="115" t="s">
        <v>142</v>
      </c>
      <c r="J23" s="117"/>
      <c r="K23" s="117"/>
    </row>
    <row r="24" spans="1:13" s="26" customFormat="1" ht="18" customHeight="1" x14ac:dyDescent="0.15">
      <c r="B24" s="113"/>
      <c r="C24" s="113"/>
    </row>
    <row r="25" spans="1:13" s="26" customFormat="1" x14ac:dyDescent="0.15"/>
    <row r="26" spans="1:13" s="26" customFormat="1" x14ac:dyDescent="0.15"/>
    <row r="27" spans="1:13" s="26" customFormat="1" x14ac:dyDescent="0.15"/>
  </sheetData>
  <mergeCells count="6">
    <mergeCell ref="J4:K4"/>
    <mergeCell ref="A4:A5"/>
    <mergeCell ref="B4:C4"/>
    <mergeCell ref="D4:E4"/>
    <mergeCell ref="F4:G4"/>
    <mergeCell ref="H4:I4"/>
  </mergeCells>
  <phoneticPr fontId="6"/>
  <pageMargins left="0.78740157480314965" right="0.78740157480314965" top="0.78740157480314965" bottom="0.78740157480314965" header="0.51181102362204722" footer="0.39370078740157483"/>
  <pageSetup paperSize="9" orientation="landscape" r:id="rId1"/>
  <headerFooter alignWithMargins="0">
    <oddHeader>&amp;R&amp;"ＭＳ ゴシック,標準"四街道市統計　&amp;A.xlsx</oddHeader>
    <oddFooter>&amp;R&amp;"ＭＳ ゴシック,標準"（&amp;D印刷）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435C56-F475-4CA6-BB54-319B5E6CDDBA}">
  <sheetPr>
    <tabColor theme="4"/>
  </sheetPr>
  <dimension ref="A1:E13"/>
  <sheetViews>
    <sheetView view="pageBreakPreview" zoomScale="115" zoomScaleNormal="100" zoomScaleSheetLayoutView="115" workbookViewId="0"/>
  </sheetViews>
  <sheetFormatPr defaultRowHeight="14.25" x14ac:dyDescent="0.15"/>
  <cols>
    <col min="1" max="1" width="18.625" style="3" customWidth="1"/>
    <col min="2" max="5" width="12.375" style="3" customWidth="1"/>
    <col min="6" max="16384" width="9" style="3"/>
  </cols>
  <sheetData>
    <row r="1" spans="1:5" s="2" customFormat="1" x14ac:dyDescent="0.15">
      <c r="A1" s="1" t="s">
        <v>143</v>
      </c>
    </row>
    <row r="2" spans="1:5" s="2" customFormat="1" x14ac:dyDescent="0.15"/>
    <row r="3" spans="1:5" s="2" customFormat="1" ht="15" thickBot="1" x14ac:dyDescent="0.2">
      <c r="A3" s="118"/>
      <c r="B3" s="118"/>
      <c r="C3" s="36" t="s">
        <v>164</v>
      </c>
      <c r="D3" s="3"/>
      <c r="E3" s="3"/>
    </row>
    <row r="4" spans="1:5" s="2" customFormat="1" ht="18" customHeight="1" thickTop="1" x14ac:dyDescent="0.15">
      <c r="A4" s="38" t="s">
        <v>144</v>
      </c>
      <c r="B4" s="37" t="s">
        <v>145</v>
      </c>
      <c r="C4" s="38" t="s">
        <v>146</v>
      </c>
      <c r="D4" s="3"/>
      <c r="E4" s="3"/>
    </row>
    <row r="5" spans="1:5" s="2" customFormat="1" ht="18" customHeight="1" x14ac:dyDescent="0.15">
      <c r="A5" s="61" t="s">
        <v>147</v>
      </c>
      <c r="B5" s="40" t="s">
        <v>148</v>
      </c>
      <c r="C5" s="55">
        <v>72</v>
      </c>
      <c r="D5" s="3"/>
      <c r="E5" s="3"/>
    </row>
    <row r="6" spans="1:5" s="2" customFormat="1" ht="18" customHeight="1" x14ac:dyDescent="0.15">
      <c r="A6" s="54" t="s">
        <v>149</v>
      </c>
      <c r="B6" s="119" t="s">
        <v>150</v>
      </c>
      <c r="C6" s="55">
        <v>35</v>
      </c>
      <c r="D6" s="3"/>
      <c r="E6" s="3"/>
    </row>
    <row r="7" spans="1:5" s="2" customFormat="1" ht="18" customHeight="1" x14ac:dyDescent="0.15">
      <c r="A7" s="54" t="s">
        <v>151</v>
      </c>
      <c r="B7" s="119" t="s">
        <v>152</v>
      </c>
      <c r="C7" s="55">
        <v>24</v>
      </c>
      <c r="D7" s="3"/>
      <c r="E7" s="3"/>
    </row>
    <row r="8" spans="1:5" s="2" customFormat="1" ht="18" customHeight="1" x14ac:dyDescent="0.15">
      <c r="A8" s="54" t="s">
        <v>153</v>
      </c>
      <c r="B8" s="119" t="s">
        <v>154</v>
      </c>
      <c r="C8" s="55">
        <v>20</v>
      </c>
      <c r="D8" s="3"/>
      <c r="E8" s="3"/>
    </row>
    <row r="9" spans="1:5" s="2" customFormat="1" ht="18" customHeight="1" x14ac:dyDescent="0.15">
      <c r="A9" s="120" t="s">
        <v>155</v>
      </c>
      <c r="B9" s="119" t="s">
        <v>156</v>
      </c>
      <c r="C9" s="55">
        <v>24</v>
      </c>
      <c r="D9" s="3"/>
      <c r="E9" s="3"/>
    </row>
    <row r="10" spans="1:5" s="2" customFormat="1" ht="18" customHeight="1" x14ac:dyDescent="0.15">
      <c r="A10" s="54" t="s">
        <v>157</v>
      </c>
      <c r="B10" s="119" t="s">
        <v>158</v>
      </c>
      <c r="C10" s="55">
        <v>24</v>
      </c>
      <c r="D10" s="3"/>
      <c r="E10" s="3"/>
    </row>
    <row r="11" spans="1:5" s="2" customFormat="1" ht="18" customHeight="1" x14ac:dyDescent="0.15">
      <c r="A11" s="48" t="s">
        <v>159</v>
      </c>
      <c r="B11" s="121" t="s">
        <v>160</v>
      </c>
      <c r="C11" s="136">
        <v>54</v>
      </c>
      <c r="D11" s="3"/>
      <c r="E11" s="3"/>
    </row>
    <row r="12" spans="1:5" ht="18" customHeight="1" x14ac:dyDescent="0.15">
      <c r="A12" s="166" t="s">
        <v>81</v>
      </c>
      <c r="B12" s="167"/>
      <c r="C12" s="137">
        <v>253</v>
      </c>
    </row>
    <row r="13" spans="1:5" ht="18" customHeight="1" x14ac:dyDescent="0.15">
      <c r="A13" s="21" t="s">
        <v>111</v>
      </c>
      <c r="B13" s="2"/>
      <c r="C13" s="2"/>
    </row>
  </sheetData>
  <mergeCells count="1">
    <mergeCell ref="A12:B12"/>
  </mergeCells>
  <phoneticPr fontId="6"/>
  <pageMargins left="0.78740157480314965" right="0.78740157480314965" top="0.78740157480314965" bottom="0.78740157480314965" header="0.51181102362204722" footer="0.51181102362204722"/>
  <pageSetup paperSize="9" orientation="landscape" r:id="rId1"/>
  <headerFooter alignWithMargins="0">
    <oddHeader>&amp;R&amp;"ＭＳ ゴシック,標準"四街道市統計　&amp;A.xlsx</oddHeader>
    <oddFooter>&amp;R&amp;"ＭＳ ゴシック,標準"（&amp;D印刷）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1</vt:i4>
      </vt:variant>
    </vt:vector>
  </HeadingPairs>
  <TitlesOfParts>
    <vt:vector size="7" baseType="lpstr">
      <vt:lpstr>0701</vt:lpstr>
      <vt:lpstr>0702</vt:lpstr>
      <vt:lpstr>0703</vt:lpstr>
      <vt:lpstr>0704</vt:lpstr>
      <vt:lpstr>0705</vt:lpstr>
      <vt:lpstr>0706</vt:lpstr>
      <vt:lpstr>'0703'!Print_Area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2026-03-18T00:33:46Z</cp:lastPrinted>
  <dcterms:created xsi:type="dcterms:W3CDTF">2020-03-16T10:40:50Z</dcterms:created>
  <dcterms:modified xsi:type="dcterms:W3CDTF">2026-03-25T00:20:36Z</dcterms:modified>
</cp:coreProperties>
</file>